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/>
  <mc:AlternateContent xmlns:mc="http://schemas.openxmlformats.org/markup-compatibility/2006">
    <mc:Choice Requires="x15">
      <x15ac:absPath xmlns:x15ac="http://schemas.microsoft.com/office/spreadsheetml/2010/11/ac" url="/Users/andreashessel/Downloads/"/>
    </mc:Choice>
  </mc:AlternateContent>
  <xr:revisionPtr revIDLastSave="0" documentId="13_ncr:1_{D680EF4E-2985-C64F-9614-D5BC2B3035EB}" xr6:coauthVersionLast="47" xr6:coauthVersionMax="47" xr10:uidLastSave="{00000000-0000-0000-0000-000000000000}"/>
  <bookViews>
    <workbookView xWindow="33100" yWindow="5180" windowWidth="29900" windowHeight="16620" tabRatio="500" activeTab="1" xr2:uid="{00000000-000D-0000-FFFF-FFFF00000000}"/>
  </bookViews>
  <sheets>
    <sheet name="Anleitung" sheetId="1" r:id="rId1"/>
    <sheet name="Bewertung" sheetId="2" r:id="rId2"/>
    <sheet name="Config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2" i="2" l="1"/>
  <c r="C30" i="2"/>
  <c r="E27" i="2"/>
  <c r="F24" i="2"/>
  <c r="F23" i="2"/>
  <c r="F22" i="2"/>
  <c r="F21" i="2"/>
  <c r="F20" i="2"/>
  <c r="F19" i="2"/>
  <c r="F18" i="2"/>
  <c r="F17" i="2"/>
  <c r="F16" i="2"/>
  <c r="F15" i="2"/>
  <c r="F14" i="2"/>
  <c r="F13" i="2"/>
  <c r="I12" i="2"/>
  <c r="F12" i="2"/>
  <c r="I11" i="2"/>
  <c r="F11" i="2"/>
  <c r="I10" i="2"/>
  <c r="C29" i="2" s="1"/>
  <c r="F10" i="2"/>
  <c r="C27" i="2" s="1"/>
  <c r="C28" i="2" s="1"/>
</calcChain>
</file>

<file path=xl/sharedStrings.xml><?xml version="1.0" encoding="utf-8"?>
<sst xmlns="http://schemas.openxmlformats.org/spreadsheetml/2006/main" count="93" uniqueCount="74">
  <si>
    <t>KI-Tool-Bewertungsbogen</t>
  </si>
  <si>
    <t>Eine Arbeitshilfe zur ISU-Ausgabe 18. Bewerten Sie eine einzelne KI-Anwendung strukturiert und erhalten Sie eine begruendete Freigabe-Entscheidung.</t>
  </si>
  <si>
    <t>So gehen Sie vor</t>
  </si>
  <si>
    <t>1.  Tragen Sie oben Tool, Anbieter, Zweck und hoechste Datenklasse ein.</t>
  </si>
  <si>
    <t>2.  Beantworten Sie die 15 Kriterien in der gelben Spalte 'Antwort' mit Ja, Teilweise, Nein oder Unklar.</t>
  </si>
  <si>
    <t>3.  Lesen Sie unten Reifegrad, K.o.-Status und die automatische Freigabe-Empfehlung ab.</t>
  </si>
  <si>
    <t>So wirkt der Entscheidungsbaum</t>
  </si>
  <si>
    <t>K.o.-Kriterien (mit ! markiert) betreffen Vertrag, Training und Drittland. Wird eines davon nicht mit Ja beantwortet, ist keine Freigabe ohne Auflagen moeglich.</t>
  </si>
  <si>
    <t>Sind alle K.o.-Kriterien erfuellt, entscheidet der Reifegrad. Ab 80 Prozent Freigabe, ab 50 Prozent Freigabe mit Auflagen, darunter Ablehnung.</t>
  </si>
  <si>
    <t>Die Bewertung gilt immer nur fuer den oben eingetragenen Zweck. Fuer einen anderen Zweck bewerten Sie neu.</t>
  </si>
  <si>
    <t>Hinweis</t>
  </si>
  <si>
    <t>Der Bogen ersetzt keine Rechtsberatung, er strukturiert die Entscheidung und macht sie nachvollziehbar. Nur die gelben Felder sind zur Eingabe gedacht.</t>
  </si>
  <si>
    <t>ISU Ausgabe 18  |  KI-Tool-Bewertungsbogen</t>
  </si>
  <si>
    <t>Tool / Dienst</t>
  </si>
  <si>
    <t>Anbieter</t>
  </si>
  <si>
    <t>Geplanter Zweck</t>
  </si>
  <si>
    <t>Hoechste Datenklasse</t>
  </si>
  <si>
    <t>K.o.-Kriterien sind mit einem Ausrufezeichen (!) markiert. Wird ein K.o.-Kriterium nicht mit Ja beantwortet, ist keine Freigabe ohne Auflagen moeglich.</t>
  </si>
  <si>
    <t>Nr</t>
  </si>
  <si>
    <t>Kategorie</t>
  </si>
  <si>
    <t>Kriterium</t>
  </si>
  <si>
    <t>K.o.</t>
  </si>
  <si>
    <t>Antwort</t>
  </si>
  <si>
    <t>Punkte</t>
  </si>
  <si>
    <t>Datenschutz</t>
  </si>
  <si>
    <t>Liegt ein Vertrag zur Auftragsverarbeitung nach Art. 28 DSGVO vor?</t>
  </si>
  <si>
    <t>!</t>
  </si>
  <si>
    <t>Ohne AVV keine Verarbeitung fremder personenbezogener Daten.</t>
  </si>
  <si>
    <t>Ist ausgeschlossen oder abschaltbar, dass Eingaben zum Training genutzt werden?</t>
  </si>
  <si>
    <t>Sonst landen Ihre Inhalte im Modell und bei Fremden.</t>
  </si>
  <si>
    <t>Erfolgt die Verarbeitung in der EU oder mit sauberer Drittlandgrundlage (SCC, TIA)?</t>
  </si>
  <si>
    <t>Drittland nur mit SCC und Transfer Impact Assessment.</t>
  </si>
  <si>
    <t>Sind die Unterauftragsverarbeiter transparent benannt?</t>
  </si>
  <si>
    <t>Ohne Liste ist unklar, wer Zugriff bekommt.</t>
  </si>
  <si>
    <t>Gibt es klare Angaben zu Speicherdauer und Loeschung der Eingaben?</t>
  </si>
  <si>
    <t>Kurze, klar geregelte Speicherung ist besser.</t>
  </si>
  <si>
    <t>Sicherheit</t>
  </si>
  <si>
    <t>Ist die Anmeldung ueber den eigenen Identitaetsdienst (SSO) moeglich?</t>
  </si>
  <si>
    <t>Ein Login weniger, zentrale Steuerung des Nutzerkreises.</t>
  </si>
  <si>
    <t>Gibt es eine Rollen- und Rechteverwaltung fuer Nutzer?</t>
  </si>
  <si>
    <t>Nicht jeder soll alles duerfen.</t>
  </si>
  <si>
    <t>Werden Nutzung und Zugriffe protokolliert?</t>
  </si>
  <si>
    <t>Ohne Protokoll keine Nachvollziehbarkeit.</t>
  </si>
  <si>
    <t>Unterstuetzt der Dienst Mehrfaktor-Authentifizierung?</t>
  </si>
  <si>
    <t>Schuetzt die Zugaenge vor gestohlenen Passwoertern.</t>
  </si>
  <si>
    <t>Sind Sicherheitsnachweise oder Zertifikate (z. B. ISO 27001) vorhanden?</t>
  </si>
  <si>
    <t>Nachweise erleichtern die Bewertung.</t>
  </si>
  <si>
    <t>Compliance</t>
  </si>
  <si>
    <t>Ist die KI-Nutzung transparent gekennzeichnet (Art. 50 KI-VO)?</t>
  </si>
  <si>
    <t>Menschen muessen KI-Einsatz erkennen koennen.</t>
  </si>
  <si>
    <t>Ist der Anbieter und sein Mutterkonzern samt Rechtsraum bekannt?</t>
  </si>
  <si>
    <t>Rechtsraum des Anbieters beeinflusst den Zugriff.</t>
  </si>
  <si>
    <t>Ist der geplante Einsatzzweck klar abgegrenzt und dokumentiert?</t>
  </si>
  <si>
    <t>Eine Freigabe gilt immer nur fuer den geprueften Zweck.</t>
  </si>
  <si>
    <t>Wirtschaftlichkeit</t>
  </si>
  <si>
    <t>Ist das Preismodell nachvollziehbar und kalkulierbar?</t>
  </si>
  <si>
    <t>Verbrauch statt Sitzplatz haelt die Kosten planbar.</t>
  </si>
  <si>
    <t>Ist ein Anbieterwechsel ohne grossen Aufwand moeglich (keine Abhaengigkeit)?</t>
  </si>
  <si>
    <t>Ein Gateway und offene Schnittstellen vermeiden Lock-in.</t>
  </si>
  <si>
    <t>Ergebnis und Freigabe-Entscheidung</t>
  </si>
  <si>
    <t>Erreichte Punkte</t>
  </si>
  <si>
    <t>von</t>
  </si>
  <si>
    <t>Reifegrad</t>
  </si>
  <si>
    <t>K.o.-Kriterium verletzt?</t>
  </si>
  <si>
    <t>Beantwortete Kriterien</t>
  </si>
  <si>
    <t>KO-Antwort</t>
  </si>
  <si>
    <t>Erfuellt</t>
  </si>
  <si>
    <t>Schwelle gruen (&gt;=)</t>
  </si>
  <si>
    <t>Ja</t>
  </si>
  <si>
    <t>Schwelle gelb (&gt;=)</t>
  </si>
  <si>
    <t>Teilweise</t>
  </si>
  <si>
    <t>Nein</t>
  </si>
  <si>
    <t>Unklar</t>
  </si>
  <si>
    <t>Konfiguration – bitte nicht aendern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</si>
</sst>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1"/>
    </font>
    <font>
      <b/>
      <sz val="18"/>
      <color rgb="FF1B3A5B"/>
      <name val="Arial"/>
      <family val="2"/>
    </font>
    <font>
      <sz val="11"/>
      <color rgb="FF4A6A86"/>
      <name val="Arial"/>
      <family val="2"/>
    </font>
    <font>
      <b/>
      <sz val="12"/>
      <color rgb="FFC8102E"/>
      <name val="Arial"/>
      <family val="2"/>
    </font>
    <font>
      <sz val="10"/>
      <color rgb="FF20272E"/>
      <name val="Arial"/>
      <family val="2"/>
    </font>
    <font>
      <b/>
      <sz val="15"/>
      <color rgb="FFFFFFFF"/>
      <name val="Arial"/>
      <family val="2"/>
    </font>
    <font>
      <b/>
      <sz val="10"/>
      <color rgb="FF1B3A5B"/>
      <name val="Arial"/>
      <family val="2"/>
    </font>
    <font>
      <sz val="9"/>
      <color rgb="FF4A6A86"/>
      <name val="Arial"/>
      <family val="2"/>
    </font>
    <font>
      <b/>
      <sz val="10"/>
      <color rgb="FFFFFFFF"/>
      <name val="Arial"/>
      <family val="2"/>
    </font>
    <font>
      <b/>
      <sz val="9"/>
      <color rgb="FF1B3A5B"/>
      <name val="Arial"/>
      <family val="2"/>
    </font>
    <font>
      <b/>
      <sz val="11"/>
      <color rgb="FFC8102E"/>
      <name val="Arial"/>
      <family val="2"/>
    </font>
    <font>
      <b/>
      <sz val="10"/>
      <color rgb="FF20272E"/>
      <name val="Arial"/>
      <family val="2"/>
    </font>
    <font>
      <b/>
      <sz val="13"/>
      <color rgb="FFC8102E"/>
      <name val="Arial"/>
      <family val="2"/>
    </font>
    <font>
      <b/>
      <sz val="12"/>
      <color rgb="FF1B3A5B"/>
      <name val="Arial"/>
      <family val="2"/>
    </font>
    <font>
      <b/>
      <sz val="11"/>
      <color rgb="FF20272E"/>
      <name val="Arial"/>
      <family val="2"/>
    </font>
    <font>
      <b/>
      <sz val="11"/>
      <color rgb="FF1B3A5B"/>
      <name val="Arial"/>
      <family val="2"/>
    </font>
    <font>
      <b/>
      <sz val="9"/>
      <color rgb="FF9C000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1B3A5B"/>
        <bgColor rgb="FF20272E"/>
      </patternFill>
    </fill>
    <fill>
      <patternFill patternType="solid">
        <fgColor rgb="FFFFF6CC"/>
        <bgColor rgb="FFEEF2F6"/>
      </patternFill>
    </fill>
    <fill>
      <patternFill patternType="solid">
        <fgColor rgb="FF4A6A86"/>
        <bgColor rgb="FF808080"/>
      </patternFill>
    </fill>
    <fill>
      <patternFill patternType="solid">
        <fgColor rgb="FFEEF2F6"/>
        <bgColor rgb="FFFFFFFF"/>
      </patternFill>
    </fill>
  </fills>
  <borders count="3">
    <border>
      <left/>
      <right/>
      <top/>
      <bottom/>
      <diagonal/>
    </border>
    <border>
      <left style="thin">
        <color rgb="FFDFE4E9"/>
      </left>
      <right style="thin">
        <color rgb="FFDFE4E9"/>
      </right>
      <top style="thin">
        <color rgb="FFDFE4E9"/>
      </top>
      <bottom style="thin">
        <color rgb="FFDFE4E9"/>
      </bottom>
      <diagonal/>
    </border>
    <border>
      <left style="thin">
        <color rgb="FFDFE4E9"/>
      </left>
      <right/>
      <top style="thin">
        <color rgb="FFDFE4E9"/>
      </top>
      <bottom style="thin">
        <color rgb="FFDFE4E9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5" fillId="5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3" borderId="2" xfId="0" applyFill="1" applyBorder="1" applyAlignment="1" applyProtection="1">
      <alignment horizontal="left" vertical="center" wrapText="1"/>
      <protection locked="0"/>
    </xf>
    <xf numFmtId="0" fontId="5" fillId="2" borderId="0" xfId="0" applyFont="1" applyFill="1" applyAlignment="1">
      <alignment horizontal="left" vertical="center"/>
    </xf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9" fontId="13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/>
  </cellXfs>
  <cellStyles count="1">
    <cellStyle name="Standard" xfId="0" builtinId="0"/>
  </cellStyles>
  <dxfs count="7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9C0006"/>
        <name val="Arial"/>
        <charset val="1"/>
      </font>
      <fill>
        <patternFill>
          <bgColor rgb="FFFFC7CE"/>
        </patternFill>
      </fill>
    </dxf>
    <dxf>
      <font>
        <b/>
        <color rgb="FF9C6500"/>
        <name val="Arial"/>
        <charset val="1"/>
      </font>
      <fill>
        <patternFill>
          <bgColor rgb="FFFFEB9C"/>
        </patternFill>
      </fill>
    </dxf>
    <dxf>
      <font>
        <b/>
        <color rgb="FF006100"/>
        <name val="Arial"/>
        <charset val="1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C8102E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808080"/>
      <rgbColor rgb="FF9999FF"/>
      <rgbColor rgb="FF993366"/>
      <rgbColor rgb="FFFFF6CC"/>
      <rgbColor rgb="FFEEF2F6"/>
      <rgbColor rgb="FF660066"/>
      <rgbColor rgb="FFFF8080"/>
      <rgbColor rgb="FF0066CC"/>
      <rgbColor rgb="FFDFE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4A6A86"/>
      <rgbColor rgb="FF969696"/>
      <rgbColor rgb="FF1B3A5B"/>
      <rgbColor rgb="FF339966"/>
      <rgbColor rgb="FF003300"/>
      <rgbColor rgb="FF333300"/>
      <rgbColor rgb="FF993300"/>
      <rgbColor rgb="FF993366"/>
      <rgbColor rgb="FF333399"/>
      <rgbColor rgb="FF20272E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17"/>
  <sheetViews>
    <sheetView showGridLines="0" zoomScaleNormal="100" workbookViewId="0"/>
  </sheetViews>
  <sheetFormatPr baseColWidth="10" defaultColWidth="8.6640625" defaultRowHeight="15" x14ac:dyDescent="0.2"/>
  <cols>
    <col min="1" max="1" width="3" customWidth="1"/>
    <col min="2" max="2" width="104" customWidth="1"/>
  </cols>
  <sheetData>
    <row r="2" spans="2:2" ht="23" x14ac:dyDescent="0.25">
      <c r="B2" s="6" t="s">
        <v>0</v>
      </c>
    </row>
    <row r="4" spans="2:2" ht="30" x14ac:dyDescent="0.2">
      <c r="B4" s="7" t="s">
        <v>1</v>
      </c>
    </row>
    <row r="6" spans="2:2" ht="17" x14ac:dyDescent="0.2">
      <c r="B6" s="8" t="s">
        <v>2</v>
      </c>
    </row>
    <row r="7" spans="2:2" x14ac:dyDescent="0.2">
      <c r="B7" s="9" t="s">
        <v>3</v>
      </c>
    </row>
    <row r="8" spans="2:2" x14ac:dyDescent="0.2">
      <c r="B8" s="9" t="s">
        <v>4</v>
      </c>
    </row>
    <row r="9" spans="2:2" x14ac:dyDescent="0.2">
      <c r="B9" s="9" t="s">
        <v>5</v>
      </c>
    </row>
    <row r="10" spans="2:2" x14ac:dyDescent="0.2">
      <c r="B10" s="9"/>
    </row>
    <row r="11" spans="2:2" ht="17" x14ac:dyDescent="0.2">
      <c r="B11" s="8" t="s">
        <v>6</v>
      </c>
    </row>
    <row r="12" spans="2:2" ht="28" x14ac:dyDescent="0.2">
      <c r="B12" s="9" t="s">
        <v>7</v>
      </c>
    </row>
    <row r="13" spans="2:2" ht="28" x14ac:dyDescent="0.2">
      <c r="B13" s="9" t="s">
        <v>8</v>
      </c>
    </row>
    <row r="14" spans="2:2" x14ac:dyDescent="0.2">
      <c r="B14" s="9" t="s">
        <v>9</v>
      </c>
    </row>
    <row r="15" spans="2:2" x14ac:dyDescent="0.2">
      <c r="B15" s="9"/>
    </row>
    <row r="16" spans="2:2" ht="17" x14ac:dyDescent="0.2">
      <c r="B16" s="8" t="s">
        <v>10</v>
      </c>
    </row>
    <row r="17" spans="2:2" ht="28" x14ac:dyDescent="0.2">
      <c r="B17" s="9" t="s">
        <v>11</v>
      </c>
    </row>
  </sheetData>
  <sheetProtection sheet="1"/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2"/>
  <sheetViews>
    <sheetView showGridLines="0" tabSelected="1" zoomScaleNormal="100" workbookViewId="0">
      <pane ySplit="2" topLeftCell="A13" activePane="bottomLeft" state="frozen"/>
      <selection pane="bottomLeft" activeCell="D10" sqref="D10"/>
    </sheetView>
  </sheetViews>
  <sheetFormatPr baseColWidth="10" defaultColWidth="8.6640625" defaultRowHeight="15" x14ac:dyDescent="0.2"/>
  <cols>
    <col min="1" max="1" width="5" customWidth="1"/>
    <col min="2" max="2" width="20" customWidth="1"/>
    <col min="3" max="3" width="66" customWidth="1"/>
    <col min="4" max="4" width="6" customWidth="1"/>
    <col min="5" max="5" width="13" customWidth="1"/>
    <col min="6" max="6" width="9" customWidth="1"/>
    <col min="7" max="7" width="40" customWidth="1"/>
    <col min="9" max="9" width="13" hidden="1" customWidth="1"/>
  </cols>
  <sheetData>
    <row r="1" spans="1:9" ht="30" customHeight="1" x14ac:dyDescent="0.2">
      <c r="A1" s="5" t="s">
        <v>12</v>
      </c>
      <c r="B1" s="5"/>
      <c r="C1" s="5"/>
      <c r="D1" s="5"/>
      <c r="E1" s="5"/>
      <c r="F1" s="5"/>
      <c r="G1" s="5"/>
    </row>
    <row r="3" spans="1:9" x14ac:dyDescent="0.2">
      <c r="B3" s="10" t="s">
        <v>13</v>
      </c>
      <c r="C3" s="4"/>
      <c r="D3" s="4"/>
      <c r="E3" s="4"/>
      <c r="F3" s="4"/>
      <c r="G3" s="4"/>
    </row>
    <row r="4" spans="1:9" x14ac:dyDescent="0.2">
      <c r="B4" s="10" t="s">
        <v>14</v>
      </c>
      <c r="C4" s="4"/>
      <c r="D4" s="4"/>
      <c r="E4" s="4"/>
      <c r="F4" s="4"/>
      <c r="G4" s="4"/>
    </row>
    <row r="5" spans="1:9" x14ac:dyDescent="0.2">
      <c r="B5" s="10" t="s">
        <v>15</v>
      </c>
      <c r="C5" s="4"/>
      <c r="D5" s="4"/>
      <c r="E5" s="4"/>
      <c r="F5" s="4"/>
      <c r="G5" s="4"/>
    </row>
    <row r="6" spans="1:9" x14ac:dyDescent="0.2">
      <c r="B6" s="10" t="s">
        <v>16</v>
      </c>
      <c r="C6" s="4"/>
      <c r="D6" s="4"/>
      <c r="E6" s="4"/>
      <c r="F6" s="4"/>
      <c r="G6" s="4"/>
    </row>
    <row r="8" spans="1:9" ht="25.5" customHeight="1" x14ac:dyDescent="0.2">
      <c r="B8" s="3" t="s">
        <v>17</v>
      </c>
      <c r="C8" s="3"/>
      <c r="D8" s="3"/>
      <c r="E8" s="3"/>
      <c r="F8" s="3"/>
      <c r="G8" s="3"/>
    </row>
    <row r="9" spans="1:9" ht="19.5" customHeight="1" x14ac:dyDescent="0.2">
      <c r="A9" s="11" t="s">
        <v>18</v>
      </c>
      <c r="B9" s="11" t="s">
        <v>19</v>
      </c>
      <c r="C9" s="11" t="s">
        <v>20</v>
      </c>
      <c r="D9" s="11" t="s">
        <v>21</v>
      </c>
      <c r="E9" s="11" t="s">
        <v>22</v>
      </c>
      <c r="F9" s="11" t="s">
        <v>23</v>
      </c>
      <c r="G9" s="11" t="s">
        <v>10</v>
      </c>
    </row>
    <row r="10" spans="1:9" ht="30" customHeight="1" x14ac:dyDescent="0.2">
      <c r="A10" s="12">
        <v>1</v>
      </c>
      <c r="B10" s="13" t="s">
        <v>24</v>
      </c>
      <c r="C10" s="14" t="s">
        <v>25</v>
      </c>
      <c r="D10" s="15" t="s">
        <v>26</v>
      </c>
      <c r="E10" s="16"/>
      <c r="F10" s="12" t="str">
        <f>IF($E10="","",IFERROR(VLOOKUP($E10,Config!$A$2:$B$5,2,FALSE()),""))</f>
        <v/>
      </c>
      <c r="G10" s="17" t="s">
        <v>27</v>
      </c>
      <c r="I10">
        <f>IF($E10="",0,IF($E10="Ja",0,1))</f>
        <v>0</v>
      </c>
    </row>
    <row r="11" spans="1:9" ht="30" customHeight="1" x14ac:dyDescent="0.2">
      <c r="A11" s="12">
        <v>2</v>
      </c>
      <c r="B11" s="13" t="s">
        <v>24</v>
      </c>
      <c r="C11" s="14" t="s">
        <v>28</v>
      </c>
      <c r="D11" s="15" t="s">
        <v>26</v>
      </c>
      <c r="E11" s="16"/>
      <c r="F11" s="12" t="str">
        <f>IF($E11="","",IFERROR(VLOOKUP($E11,Config!$A$2:$B$5,2,FALSE()),""))</f>
        <v/>
      </c>
      <c r="G11" s="17" t="s">
        <v>29</v>
      </c>
      <c r="I11">
        <f>IF($E11="",0,IF($E11="Ja",0,1))</f>
        <v>0</v>
      </c>
    </row>
    <row r="12" spans="1:9" ht="30" customHeight="1" x14ac:dyDescent="0.2">
      <c r="A12" s="12">
        <v>3</v>
      </c>
      <c r="B12" s="13" t="s">
        <v>24</v>
      </c>
      <c r="C12" s="14" t="s">
        <v>30</v>
      </c>
      <c r="D12" s="15" t="s">
        <v>26</v>
      </c>
      <c r="E12" s="16"/>
      <c r="F12" s="12" t="str">
        <f>IF($E12="","",IFERROR(VLOOKUP($E12,Config!$A$2:$B$5,2,FALSE()),""))</f>
        <v/>
      </c>
      <c r="G12" s="17" t="s">
        <v>31</v>
      </c>
      <c r="I12">
        <f>IF($E12="",0,IF($E12="Ja",0,1))</f>
        <v>0</v>
      </c>
    </row>
    <row r="13" spans="1:9" ht="30" customHeight="1" x14ac:dyDescent="0.2">
      <c r="A13" s="12">
        <v>4</v>
      </c>
      <c r="B13" s="13" t="s">
        <v>24</v>
      </c>
      <c r="C13" s="14" t="s">
        <v>32</v>
      </c>
      <c r="D13" s="15"/>
      <c r="E13" s="16"/>
      <c r="F13" s="12" t="str">
        <f>IF($E13="","",IFERROR(VLOOKUP($E13,Config!$A$2:$B$5,2,FALSE()),""))</f>
        <v/>
      </c>
      <c r="G13" s="17" t="s">
        <v>33</v>
      </c>
      <c r="I13">
        <v>0</v>
      </c>
    </row>
    <row r="14" spans="1:9" ht="30" customHeight="1" x14ac:dyDescent="0.2">
      <c r="A14" s="12">
        <v>5</v>
      </c>
      <c r="B14" s="13" t="s">
        <v>24</v>
      </c>
      <c r="C14" s="14" t="s">
        <v>34</v>
      </c>
      <c r="D14" s="15"/>
      <c r="E14" s="16"/>
      <c r="F14" s="12" t="str">
        <f>IF($E14="","",IFERROR(VLOOKUP($E14,Config!$A$2:$B$5,2,FALSE()),""))</f>
        <v/>
      </c>
      <c r="G14" s="17" t="s">
        <v>35</v>
      </c>
      <c r="I14">
        <v>0</v>
      </c>
    </row>
    <row r="15" spans="1:9" ht="30" customHeight="1" x14ac:dyDescent="0.2">
      <c r="A15" s="12">
        <v>6</v>
      </c>
      <c r="B15" s="13" t="s">
        <v>36</v>
      </c>
      <c r="C15" s="14" t="s">
        <v>37</v>
      </c>
      <c r="D15" s="15"/>
      <c r="E15" s="16"/>
      <c r="F15" s="12" t="str">
        <f>IF($E15="","",IFERROR(VLOOKUP($E15,Config!$A$2:$B$5,2,FALSE()),""))</f>
        <v/>
      </c>
      <c r="G15" s="17" t="s">
        <v>38</v>
      </c>
      <c r="I15">
        <v>0</v>
      </c>
    </row>
    <row r="16" spans="1:9" ht="30" customHeight="1" x14ac:dyDescent="0.2">
      <c r="A16" s="12">
        <v>7</v>
      </c>
      <c r="B16" s="13" t="s">
        <v>36</v>
      </c>
      <c r="C16" s="14" t="s">
        <v>39</v>
      </c>
      <c r="D16" s="15"/>
      <c r="E16" s="16"/>
      <c r="F16" s="12" t="str">
        <f>IF($E16="","",IFERROR(VLOOKUP($E16,Config!$A$2:$B$5,2,FALSE()),""))</f>
        <v/>
      </c>
      <c r="G16" s="17" t="s">
        <v>40</v>
      </c>
      <c r="I16">
        <v>0</v>
      </c>
    </row>
    <row r="17" spans="1:9" ht="30" customHeight="1" x14ac:dyDescent="0.2">
      <c r="A17" s="12">
        <v>8</v>
      </c>
      <c r="B17" s="13" t="s">
        <v>36</v>
      </c>
      <c r="C17" s="14" t="s">
        <v>41</v>
      </c>
      <c r="D17" s="15"/>
      <c r="E17" s="16"/>
      <c r="F17" s="12" t="str">
        <f>IF($E17="","",IFERROR(VLOOKUP($E17,Config!$A$2:$B$5,2,FALSE()),""))</f>
        <v/>
      </c>
      <c r="G17" s="17" t="s">
        <v>42</v>
      </c>
      <c r="I17">
        <v>0</v>
      </c>
    </row>
    <row r="18" spans="1:9" ht="30" customHeight="1" x14ac:dyDescent="0.2">
      <c r="A18" s="12">
        <v>9</v>
      </c>
      <c r="B18" s="13" t="s">
        <v>36</v>
      </c>
      <c r="C18" s="14" t="s">
        <v>43</v>
      </c>
      <c r="D18" s="15"/>
      <c r="E18" s="16"/>
      <c r="F18" s="12" t="str">
        <f>IF($E18="","",IFERROR(VLOOKUP($E18,Config!$A$2:$B$5,2,FALSE()),""))</f>
        <v/>
      </c>
      <c r="G18" s="17" t="s">
        <v>44</v>
      </c>
      <c r="I18">
        <v>0</v>
      </c>
    </row>
    <row r="19" spans="1:9" ht="30" customHeight="1" x14ac:dyDescent="0.2">
      <c r="A19" s="12">
        <v>10</v>
      </c>
      <c r="B19" s="13" t="s">
        <v>36</v>
      </c>
      <c r="C19" s="14" t="s">
        <v>45</v>
      </c>
      <c r="D19" s="15"/>
      <c r="E19" s="16"/>
      <c r="F19" s="12" t="str">
        <f>IF($E19="","",IFERROR(VLOOKUP($E19,Config!$A$2:$B$5,2,FALSE()),""))</f>
        <v/>
      </c>
      <c r="G19" s="17" t="s">
        <v>46</v>
      </c>
      <c r="I19">
        <v>0</v>
      </c>
    </row>
    <row r="20" spans="1:9" ht="30" customHeight="1" x14ac:dyDescent="0.2">
      <c r="A20" s="12">
        <v>11</v>
      </c>
      <c r="B20" s="13" t="s">
        <v>47</v>
      </c>
      <c r="C20" s="14" t="s">
        <v>48</v>
      </c>
      <c r="D20" s="15"/>
      <c r="E20" s="16"/>
      <c r="F20" s="12" t="str">
        <f>IF($E20="","",IFERROR(VLOOKUP($E20,Config!$A$2:$B$5,2,FALSE()),""))</f>
        <v/>
      </c>
      <c r="G20" s="17" t="s">
        <v>49</v>
      </c>
      <c r="I20">
        <v>0</v>
      </c>
    </row>
    <row r="21" spans="1:9" ht="30" customHeight="1" x14ac:dyDescent="0.2">
      <c r="A21" s="12">
        <v>12</v>
      </c>
      <c r="B21" s="13" t="s">
        <v>47</v>
      </c>
      <c r="C21" s="14" t="s">
        <v>50</v>
      </c>
      <c r="D21" s="15"/>
      <c r="E21" s="16"/>
      <c r="F21" s="12" t="str">
        <f>IF($E21="","",IFERROR(VLOOKUP($E21,Config!$A$2:$B$5,2,FALSE()),""))</f>
        <v/>
      </c>
      <c r="G21" s="17" t="s">
        <v>51</v>
      </c>
      <c r="I21">
        <v>0</v>
      </c>
    </row>
    <row r="22" spans="1:9" ht="30" customHeight="1" x14ac:dyDescent="0.2">
      <c r="A22" s="12">
        <v>13</v>
      </c>
      <c r="B22" s="13" t="s">
        <v>47</v>
      </c>
      <c r="C22" s="14" t="s">
        <v>52</v>
      </c>
      <c r="D22" s="15"/>
      <c r="E22" s="16"/>
      <c r="F22" s="12" t="str">
        <f>IF($E22="","",IFERROR(VLOOKUP($E22,Config!$A$2:$B$5,2,FALSE()),""))</f>
        <v/>
      </c>
      <c r="G22" s="17" t="s">
        <v>53</v>
      </c>
      <c r="I22">
        <v>0</v>
      </c>
    </row>
    <row r="23" spans="1:9" ht="30" customHeight="1" x14ac:dyDescent="0.2">
      <c r="A23" s="12">
        <v>14</v>
      </c>
      <c r="B23" s="13" t="s">
        <v>54</v>
      </c>
      <c r="C23" s="14" t="s">
        <v>55</v>
      </c>
      <c r="D23" s="15"/>
      <c r="E23" s="16"/>
      <c r="F23" s="12" t="str">
        <f>IF($E23="","",IFERROR(VLOOKUP($E23,Config!$A$2:$B$5,2,FALSE()),""))</f>
        <v/>
      </c>
      <c r="G23" s="17" t="s">
        <v>56</v>
      </c>
      <c r="I23">
        <v>0</v>
      </c>
    </row>
    <row r="24" spans="1:9" ht="30" customHeight="1" x14ac:dyDescent="0.2">
      <c r="A24" s="12">
        <v>15</v>
      </c>
      <c r="B24" s="13" t="s">
        <v>54</v>
      </c>
      <c r="C24" s="14" t="s">
        <v>57</v>
      </c>
      <c r="D24" s="15"/>
      <c r="E24" s="16"/>
      <c r="F24" s="12" t="str">
        <f>IF($E24="","",IFERROR(VLOOKUP($E24,Config!$A$2:$B$5,2,FALSE()),""))</f>
        <v/>
      </c>
      <c r="G24" s="17" t="s">
        <v>58</v>
      </c>
      <c r="I24">
        <v>0</v>
      </c>
    </row>
    <row r="26" spans="1:9" ht="16.25" customHeight="1" x14ac:dyDescent="0.2">
      <c r="B26" s="2" t="s">
        <v>59</v>
      </c>
      <c r="C26" s="2"/>
      <c r="D26" s="2"/>
      <c r="E26" s="2"/>
      <c r="F26" s="2"/>
      <c r="G26" s="2"/>
    </row>
    <row r="27" spans="1:9" ht="16" x14ac:dyDescent="0.2">
      <c r="B27" s="10" t="s">
        <v>60</v>
      </c>
      <c r="C27" s="18">
        <f>SUM(F10:F24)</f>
        <v>0</v>
      </c>
      <c r="D27" s="19" t="s">
        <v>61</v>
      </c>
      <c r="E27" s="18">
        <f>COUNT(F10:F24)*2</f>
        <v>0</v>
      </c>
    </row>
    <row r="28" spans="1:9" ht="16" x14ac:dyDescent="0.2">
      <c r="B28" s="10" t="s">
        <v>62</v>
      </c>
      <c r="C28" s="20">
        <f>IFERROR(C27/E27,0)</f>
        <v>0</v>
      </c>
    </row>
    <row r="29" spans="1:9" x14ac:dyDescent="0.2">
      <c r="B29" s="10" t="s">
        <v>63</v>
      </c>
      <c r="C29" s="21" t="str">
        <f>IF(SUM(I10:I24)&gt;0,"JA","nein")</f>
        <v>nein</v>
      </c>
    </row>
    <row r="30" spans="1:9" ht="16" x14ac:dyDescent="0.2">
      <c r="B30" s="10" t="s">
        <v>64</v>
      </c>
      <c r="C30" s="18" t="str">
        <f>COUNTA(E10:E24)&amp;" / 15"</f>
        <v>0 / 15</v>
      </c>
    </row>
    <row r="32" spans="1:9" ht="45.75" customHeight="1" x14ac:dyDescent="0.2">
      <c r="B32" s="1" t="str">
        <f>IF(COUNTA(E10:E24)&lt;15,"Bitte zuerst alle Kriterien beantworten.",IF(C29="JA","ABLEHNEN oder nachverhandeln: Ein K.o.-Kriterium ist nicht erfuellt (AVV, Training oder Drittland). Ohne Loesung keine Freigabe.",IF(C28&gt;=0.8,"FREIGEBEN fuer den geprueften Zweck. Alle K.o.-Kriterien erfuellt und hoher Reifegrad.",IF(C28&gt;=0.5,"FREIGEBEN MIT AUFLAGEN: K.o.-Kriterien erfuellt, aber Luecken. Auflagen definieren und Nachpruefung terminieren.","ABLEHNEN: Zu viele offene Punkte. Nur mit deutlichen Verbesserungen erneut vorlegen."))))</f>
        <v>Bitte zuerst alle Kriterien beantworten.</v>
      </c>
      <c r="C32" s="1"/>
      <c r="D32" s="1"/>
      <c r="E32" s="1"/>
      <c r="F32" s="1"/>
      <c r="G32" s="1"/>
    </row>
  </sheetData>
  <sheetProtection sheet="1"/>
  <mergeCells count="8">
    <mergeCell ref="B8:G8"/>
    <mergeCell ref="B26:G26"/>
    <mergeCell ref="B32:G32"/>
    <mergeCell ref="A1:G1"/>
    <mergeCell ref="C3:G3"/>
    <mergeCell ref="C4:G4"/>
    <mergeCell ref="C5:G5"/>
    <mergeCell ref="C6:G6"/>
  </mergeCells>
  <conditionalFormatting sqref="C28">
    <cfRule type="cellIs" dxfId="6" priority="5" operator="greaterThanOrEqual">
      <formula>0.8</formula>
    </cfRule>
    <cfRule type="cellIs" dxfId="5" priority="6" operator="greaterThanOrEqual">
      <formula>0.5</formula>
    </cfRule>
    <cfRule type="cellIs" dxfId="4" priority="7" operator="lessThan">
      <formula>0.5</formula>
    </cfRule>
  </conditionalFormatting>
  <conditionalFormatting sqref="C29">
    <cfRule type="cellIs" dxfId="3" priority="8" operator="equal">
      <formula>"JA"</formula>
    </cfRule>
  </conditionalFormatting>
  <conditionalFormatting sqref="F10:F24">
    <cfRule type="cellIs" dxfId="2" priority="2" operator="equal">
      <formula>2</formula>
    </cfRule>
    <cfRule type="cellIs" dxfId="1" priority="3" operator="equal">
      <formula>1</formula>
    </cfRule>
    <cfRule type="cellIs" dxfId="0" priority="4" operator="equal">
      <formula>0</formula>
    </cfRule>
  </conditionalFormatting>
  <dataValidations count="1">
    <dataValidation type="list" allowBlank="1" sqref="E10:E24" xr:uid="{00000000-0002-0000-0100-000000000000}">
      <formula1>"Ja,Teilweise,Nein,Unklar"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"/>
  <sheetViews>
    <sheetView zoomScaleNormal="100" workbookViewId="0"/>
  </sheetViews>
  <sheetFormatPr baseColWidth="10" defaultColWidth="8.6640625" defaultRowHeight="15" x14ac:dyDescent="0.2"/>
  <sheetData>
    <row r="1" spans="1:8" x14ac:dyDescent="0.2">
      <c r="A1" t="s">
        <v>22</v>
      </c>
      <c r="B1" t="s">
        <v>23</v>
      </c>
      <c r="D1" t="s">
        <v>65</v>
      </c>
      <c r="E1" t="s">
        <v>66</v>
      </c>
      <c r="G1" t="s">
        <v>67</v>
      </c>
      <c r="H1">
        <v>0.8</v>
      </c>
    </row>
    <row r="2" spans="1:8" x14ac:dyDescent="0.2">
      <c r="A2" t="s">
        <v>68</v>
      </c>
      <c r="B2">
        <v>2</v>
      </c>
      <c r="D2" t="s">
        <v>68</v>
      </c>
      <c r="E2">
        <v>1</v>
      </c>
      <c r="G2" t="s">
        <v>69</v>
      </c>
      <c r="H2">
        <v>0.5</v>
      </c>
    </row>
    <row r="3" spans="1:8" x14ac:dyDescent="0.2">
      <c r="A3" t="s">
        <v>70</v>
      </c>
      <c r="B3">
        <v>1</v>
      </c>
      <c r="D3" t="s">
        <v>71</v>
      </c>
      <c r="E3">
        <v>0</v>
      </c>
    </row>
    <row r="4" spans="1:8" x14ac:dyDescent="0.2">
      <c r="A4" t="s">
        <v>71</v>
      </c>
      <c r="B4">
        <v>0</v>
      </c>
      <c r="D4" t="s">
        <v>72</v>
      </c>
      <c r="E4">
        <v>0</v>
      </c>
    </row>
    <row r="5" spans="1:8" x14ac:dyDescent="0.2">
      <c r="A5" t="s">
        <v>72</v>
      </c>
      <c r="B5">
        <v>0</v>
      </c>
    </row>
    <row r="6" spans="1:8" x14ac:dyDescent="0.2">
      <c r="A6" s="22" t="s">
        <v>73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Anleitung</vt:lpstr>
      <vt:lpstr>Bewertung</vt:lpstr>
      <vt:lpstr>Config</vt:lpstr>
    </vt:vector>
  </TitlesOfParts>
  <Manager/>
  <Company>GRC Consulting AG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Andreas Hessel</dc:creator>
  <cp:keywords/>
  <dc:description/>
  <cp:lastModifiedBy>Hessel, Andreas (ASB LV Rheinland-Pfalz e.V.)</cp:lastModifiedBy>
  <cp:revision>0</cp:revision>
  <dcterms:created xsi:type="dcterms:W3CDTF">2026-07-18T06:40:28Z</dcterms:created>
  <dcterms:modified xsi:type="dcterms:W3CDTF">2026-07-18T08:11:13Z</dcterms:modified>
  <cp:category/>
  <dc:language>en-US</dc:language>
</cp:coreProperties>
</file>