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7"/>
  <workbookPr/>
  <mc:AlternateContent xmlns:mc="http://schemas.openxmlformats.org/markup-compatibility/2006">
    <mc:Choice Requires="x15">
      <x15ac:absPath xmlns:x15ac="http://schemas.microsoft.com/office/spreadsheetml/2010/11/ac" url="/Users/andreashessel/Downloads/"/>
    </mc:Choice>
  </mc:AlternateContent>
  <xr:revisionPtr revIDLastSave="0" documentId="13_ncr:1_{D69543AE-BE43-1647-854F-8A6452693108}" xr6:coauthVersionLast="47" xr6:coauthVersionMax="47" xr10:uidLastSave="{00000000-0000-0000-0000-000000000000}"/>
  <bookViews>
    <workbookView xWindow="26660" yWindow="3300" windowWidth="31420" windowHeight="19100" tabRatio="500" xr2:uid="{00000000-000D-0000-FFFF-FFFF00000000}"/>
  </bookViews>
  <sheets>
    <sheet name="Anleitung" sheetId="1" r:id="rId1"/>
    <sheet name="Schadensarten" sheetId="2" r:id="rId2"/>
    <sheet name="Erhebung" sheetId="3" r:id="rId3"/>
    <sheet name="Priorisierung" sheetId="4" r:id="rId4"/>
    <sheet name="Abhaengigkeiten" sheetId="5" r:id="rId5"/>
    <sheet name="Lueckenliste" sheetId="6" r:id="rId6"/>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46" i="6" l="1"/>
  <c r="F46" i="6" s="1"/>
  <c r="B46" i="6"/>
  <c r="A46" i="6"/>
  <c r="B45" i="6"/>
  <c r="A45" i="6"/>
  <c r="B44" i="6"/>
  <c r="A44" i="6"/>
  <c r="B43" i="6"/>
  <c r="A43" i="6"/>
  <c r="B42" i="6"/>
  <c r="A42" i="6"/>
  <c r="B41" i="6"/>
  <c r="A41" i="6"/>
  <c r="B40" i="6"/>
  <c r="A40" i="6"/>
  <c r="B39" i="6"/>
  <c r="A39" i="6"/>
  <c r="B38" i="6"/>
  <c r="A38" i="6"/>
  <c r="B37" i="6"/>
  <c r="A37" i="6"/>
  <c r="B36" i="6"/>
  <c r="A36" i="6"/>
  <c r="B35" i="6"/>
  <c r="A35" i="6"/>
  <c r="B34" i="6"/>
  <c r="A34" i="6"/>
  <c r="B33" i="6"/>
  <c r="A33" i="6"/>
  <c r="B32" i="6"/>
  <c r="A32" i="6"/>
  <c r="B31" i="6"/>
  <c r="A31" i="6"/>
  <c r="B30" i="6"/>
  <c r="A30" i="6"/>
  <c r="B29" i="6"/>
  <c r="A29" i="6"/>
  <c r="B28" i="6"/>
  <c r="A28" i="6"/>
  <c r="B27" i="6"/>
  <c r="A27" i="6"/>
  <c r="B26" i="6"/>
  <c r="A26" i="6"/>
  <c r="B25" i="6"/>
  <c r="A25" i="6"/>
  <c r="B24" i="6"/>
  <c r="A24" i="6"/>
  <c r="B23" i="6"/>
  <c r="A23" i="6"/>
  <c r="B22" i="6"/>
  <c r="A22" i="6"/>
  <c r="B21" i="6"/>
  <c r="A21" i="6"/>
  <c r="B20" i="6"/>
  <c r="A20" i="6"/>
  <c r="B19" i="6"/>
  <c r="A19" i="6"/>
  <c r="B18" i="6"/>
  <c r="A18" i="6"/>
  <c r="B17" i="6"/>
  <c r="A17" i="6"/>
  <c r="B16" i="6"/>
  <c r="A16" i="6"/>
  <c r="B15" i="6"/>
  <c r="A15" i="6"/>
  <c r="B14" i="6"/>
  <c r="A14" i="6"/>
  <c r="B13" i="6"/>
  <c r="A13" i="6"/>
  <c r="B12" i="6"/>
  <c r="A12" i="6"/>
  <c r="B11" i="6"/>
  <c r="A11" i="6"/>
  <c r="B10" i="6"/>
  <c r="A10" i="6"/>
  <c r="B9" i="6"/>
  <c r="A9" i="6"/>
  <c r="B8" i="6"/>
  <c r="A8" i="6"/>
  <c r="B7" i="6"/>
  <c r="A7" i="6"/>
  <c r="L66" i="5"/>
  <c r="H66" i="5"/>
  <c r="I66" i="5" s="1"/>
  <c r="L65" i="5"/>
  <c r="H65" i="5"/>
  <c r="I65" i="5" s="1"/>
  <c r="L64" i="5"/>
  <c r="I64" i="5"/>
  <c r="H64" i="5"/>
  <c r="L63" i="5"/>
  <c r="H63" i="5"/>
  <c r="I63" i="5" s="1"/>
  <c r="L62" i="5"/>
  <c r="I62" i="5"/>
  <c r="H62" i="5"/>
  <c r="L61" i="5"/>
  <c r="H61" i="5"/>
  <c r="I61" i="5" s="1"/>
  <c r="L60" i="5"/>
  <c r="I60" i="5"/>
  <c r="H60" i="5"/>
  <c r="L59" i="5"/>
  <c r="I59" i="5"/>
  <c r="H59" i="5"/>
  <c r="L58" i="5"/>
  <c r="H58" i="5"/>
  <c r="I58" i="5" s="1"/>
  <c r="L57" i="5"/>
  <c r="H57" i="5"/>
  <c r="I57" i="5" s="1"/>
  <c r="L56" i="5"/>
  <c r="H56" i="5"/>
  <c r="I56" i="5" s="1"/>
  <c r="L55" i="5"/>
  <c r="H55" i="5"/>
  <c r="I55" i="5" s="1"/>
  <c r="L54" i="5"/>
  <c r="I54" i="5"/>
  <c r="H54" i="5"/>
  <c r="L53" i="5"/>
  <c r="H53" i="5"/>
  <c r="I53" i="5" s="1"/>
  <c r="L52" i="5"/>
  <c r="H52" i="5"/>
  <c r="I52" i="5" s="1"/>
  <c r="L51" i="5"/>
  <c r="H51" i="5"/>
  <c r="I51" i="5" s="1"/>
  <c r="L50" i="5"/>
  <c r="I50" i="5"/>
  <c r="H50" i="5"/>
  <c r="L49" i="5"/>
  <c r="H49" i="5"/>
  <c r="I49" i="5" s="1"/>
  <c r="L48" i="5"/>
  <c r="I48" i="5"/>
  <c r="H48" i="5"/>
  <c r="L47" i="5"/>
  <c r="H47" i="5"/>
  <c r="I47" i="5" s="1"/>
  <c r="L46" i="5"/>
  <c r="I46" i="5"/>
  <c r="H46" i="5"/>
  <c r="L45" i="5"/>
  <c r="I45" i="5"/>
  <c r="H45" i="5"/>
  <c r="L44" i="5"/>
  <c r="H44" i="5"/>
  <c r="I44" i="5" s="1"/>
  <c r="L43" i="5"/>
  <c r="H43" i="5"/>
  <c r="I43" i="5" s="1"/>
  <c r="L42" i="5"/>
  <c r="H42" i="5"/>
  <c r="I42" i="5" s="1"/>
  <c r="L41" i="5"/>
  <c r="H41" i="5"/>
  <c r="I41" i="5" s="1"/>
  <c r="L40" i="5"/>
  <c r="I40" i="5"/>
  <c r="H40" i="5"/>
  <c r="L39" i="5"/>
  <c r="H39" i="5"/>
  <c r="I39" i="5" s="1"/>
  <c r="L38" i="5"/>
  <c r="H38" i="5"/>
  <c r="I38" i="5" s="1"/>
  <c r="L37" i="5"/>
  <c r="H37" i="5"/>
  <c r="I37" i="5" s="1"/>
  <c r="L36" i="5"/>
  <c r="I36" i="5"/>
  <c r="H36" i="5"/>
  <c r="L35" i="5"/>
  <c r="H35" i="5"/>
  <c r="I35" i="5" s="1"/>
  <c r="L34" i="5"/>
  <c r="I34" i="5"/>
  <c r="H34" i="5"/>
  <c r="L33" i="5"/>
  <c r="H33" i="5"/>
  <c r="I33" i="5" s="1"/>
  <c r="L32" i="5"/>
  <c r="I32" i="5"/>
  <c r="H32" i="5"/>
  <c r="L31" i="5"/>
  <c r="H31" i="5"/>
  <c r="I31" i="5" s="1"/>
  <c r="L30" i="5"/>
  <c r="H30" i="5"/>
  <c r="I30" i="5" s="1"/>
  <c r="L29" i="5"/>
  <c r="H29" i="5"/>
  <c r="I29" i="5" s="1"/>
  <c r="L28" i="5"/>
  <c r="I28" i="5"/>
  <c r="H28" i="5"/>
  <c r="L27" i="5"/>
  <c r="H27" i="5"/>
  <c r="I27" i="5" s="1"/>
  <c r="L26" i="5"/>
  <c r="I26" i="5"/>
  <c r="H26" i="5"/>
  <c r="L25" i="5"/>
  <c r="H25" i="5"/>
  <c r="I25" i="5" s="1"/>
  <c r="L24" i="5"/>
  <c r="H24" i="5"/>
  <c r="I24" i="5" s="1"/>
  <c r="L23" i="5"/>
  <c r="H23" i="5"/>
  <c r="I23" i="5" s="1"/>
  <c r="L22" i="5"/>
  <c r="I22" i="5"/>
  <c r="H22" i="5"/>
  <c r="L21" i="5"/>
  <c r="H21" i="5"/>
  <c r="I21" i="5" s="1"/>
  <c r="L20" i="5"/>
  <c r="I20" i="5"/>
  <c r="H20" i="5"/>
  <c r="L19" i="5"/>
  <c r="H19" i="5"/>
  <c r="I19" i="5" s="1"/>
  <c r="L18" i="5"/>
  <c r="I18" i="5"/>
  <c r="H18" i="5"/>
  <c r="L17" i="5"/>
  <c r="H17" i="5"/>
  <c r="I17" i="5" s="1"/>
  <c r="L16" i="5"/>
  <c r="H16" i="5"/>
  <c r="I16" i="5" s="1"/>
  <c r="L15" i="5"/>
  <c r="H15" i="5"/>
  <c r="I15" i="5" s="1"/>
  <c r="L14" i="5"/>
  <c r="H14" i="5"/>
  <c r="I14" i="5" s="1"/>
  <c r="L13" i="5"/>
  <c r="H13" i="5"/>
  <c r="I13" i="5" s="1"/>
  <c r="L12" i="5"/>
  <c r="I12" i="5"/>
  <c r="H12" i="5"/>
  <c r="L11" i="5"/>
  <c r="H11" i="5"/>
  <c r="I11" i="5" s="1"/>
  <c r="L10" i="5"/>
  <c r="H10" i="5"/>
  <c r="I10" i="5" s="1"/>
  <c r="L9" i="5"/>
  <c r="H9" i="5"/>
  <c r="I9" i="5" s="1"/>
  <c r="L8" i="5"/>
  <c r="I8" i="5"/>
  <c r="H8" i="5"/>
  <c r="C54" i="4"/>
  <c r="H46" i="4"/>
  <c r="C46" i="4"/>
  <c r="B46" i="4"/>
  <c r="A46" i="4"/>
  <c r="H45" i="4"/>
  <c r="C45" i="4"/>
  <c r="B45" i="4"/>
  <c r="A45" i="4"/>
  <c r="H44" i="4"/>
  <c r="C44" i="4"/>
  <c r="B44" i="4"/>
  <c r="A44" i="4"/>
  <c r="H43" i="4"/>
  <c r="B43" i="4"/>
  <c r="A43" i="4"/>
  <c r="H42" i="4"/>
  <c r="B42" i="4"/>
  <c r="A42" i="4"/>
  <c r="H41" i="4"/>
  <c r="C41" i="4"/>
  <c r="B41" i="4"/>
  <c r="A41" i="4"/>
  <c r="H40" i="4"/>
  <c r="C40" i="4"/>
  <c r="B40" i="4"/>
  <c r="A40" i="4"/>
  <c r="H39" i="4"/>
  <c r="B39" i="4"/>
  <c r="A39" i="4"/>
  <c r="H38" i="4"/>
  <c r="C38" i="4"/>
  <c r="B38" i="4"/>
  <c r="A38" i="4"/>
  <c r="H37" i="4"/>
  <c r="B37" i="4"/>
  <c r="A37" i="4"/>
  <c r="H36" i="4"/>
  <c r="B36" i="4"/>
  <c r="A36" i="4"/>
  <c r="H35" i="4"/>
  <c r="B35" i="4"/>
  <c r="A35" i="4"/>
  <c r="H34" i="4"/>
  <c r="C34" i="4"/>
  <c r="B34" i="4"/>
  <c r="A34" i="4"/>
  <c r="H33" i="4"/>
  <c r="B33" i="4"/>
  <c r="A33" i="4"/>
  <c r="H32" i="4"/>
  <c r="C32" i="4"/>
  <c r="B32" i="4"/>
  <c r="A32" i="4"/>
  <c r="H31" i="4"/>
  <c r="C31" i="4"/>
  <c r="B31" i="4"/>
  <c r="A31" i="4"/>
  <c r="H30" i="4"/>
  <c r="C30" i="4"/>
  <c r="B30" i="4"/>
  <c r="A30" i="4"/>
  <c r="H29" i="4"/>
  <c r="B29" i="4"/>
  <c r="A29" i="4"/>
  <c r="H28" i="4"/>
  <c r="B28" i="4"/>
  <c r="A28" i="4"/>
  <c r="H27" i="4"/>
  <c r="C27" i="4"/>
  <c r="B27" i="4"/>
  <c r="A27" i="4"/>
  <c r="H26" i="4"/>
  <c r="C26" i="4"/>
  <c r="B26" i="4"/>
  <c r="A26" i="4"/>
  <c r="H25" i="4"/>
  <c r="B25" i="4"/>
  <c r="A25" i="4"/>
  <c r="H24" i="4"/>
  <c r="C24" i="4"/>
  <c r="B24" i="4"/>
  <c r="A24" i="4"/>
  <c r="H23" i="4"/>
  <c r="B23" i="4"/>
  <c r="A23" i="4"/>
  <c r="H22" i="4"/>
  <c r="B22" i="4"/>
  <c r="A22" i="4"/>
  <c r="H21" i="4"/>
  <c r="B21" i="4"/>
  <c r="A21" i="4"/>
  <c r="H20" i="4"/>
  <c r="C20" i="4"/>
  <c r="B20" i="4"/>
  <c r="A20" i="4"/>
  <c r="H19" i="4"/>
  <c r="B19" i="4"/>
  <c r="A19" i="4"/>
  <c r="H18" i="4"/>
  <c r="C18" i="4"/>
  <c r="B18" i="4"/>
  <c r="A18" i="4"/>
  <c r="H17" i="4"/>
  <c r="C17" i="4"/>
  <c r="B17" i="4"/>
  <c r="A17" i="4"/>
  <c r="H16" i="4"/>
  <c r="C16" i="4"/>
  <c r="B16" i="4"/>
  <c r="A16" i="4"/>
  <c r="H15" i="4"/>
  <c r="B15" i="4"/>
  <c r="A15" i="4"/>
  <c r="H14" i="4"/>
  <c r="B14" i="4"/>
  <c r="A14" i="4"/>
  <c r="H13" i="4"/>
  <c r="C13" i="4"/>
  <c r="B13" i="4"/>
  <c r="A13" i="4"/>
  <c r="H12" i="4"/>
  <c r="C12" i="4"/>
  <c r="B12" i="4"/>
  <c r="A12" i="4"/>
  <c r="H11" i="4"/>
  <c r="B11" i="4"/>
  <c r="A11" i="4"/>
  <c r="H10" i="4"/>
  <c r="C10" i="4"/>
  <c r="B10" i="4"/>
  <c r="A10" i="4"/>
  <c r="H9" i="4"/>
  <c r="B9" i="4"/>
  <c r="A9" i="4"/>
  <c r="H8" i="4"/>
  <c r="B8" i="4"/>
  <c r="A8" i="4"/>
  <c r="H7" i="4"/>
  <c r="B7" i="4"/>
  <c r="A7" i="4"/>
  <c r="K46" i="3"/>
  <c r="D46" i="4" s="1"/>
  <c r="J46" i="3"/>
  <c r="I46" i="3"/>
  <c r="J45" i="3"/>
  <c r="K45" i="3" s="1"/>
  <c r="I45" i="3"/>
  <c r="K44" i="3"/>
  <c r="C44" i="6" s="1"/>
  <c r="J44" i="3"/>
  <c r="I44" i="3"/>
  <c r="J43" i="3"/>
  <c r="C43" i="4" s="1"/>
  <c r="I43" i="3"/>
  <c r="J42" i="3"/>
  <c r="K42" i="3" s="1"/>
  <c r="I42" i="3"/>
  <c r="J41" i="3"/>
  <c r="K41" i="3" s="1"/>
  <c r="I41" i="3"/>
  <c r="J40" i="3"/>
  <c r="K40" i="3" s="1"/>
  <c r="I40" i="3"/>
  <c r="J39" i="3"/>
  <c r="K39" i="3" s="1"/>
  <c r="I39" i="3"/>
  <c r="K38" i="3"/>
  <c r="C38" i="6" s="1"/>
  <c r="J38" i="3"/>
  <c r="I38" i="3"/>
  <c r="J37" i="3"/>
  <c r="C37" i="4" s="1"/>
  <c r="I37" i="3"/>
  <c r="J36" i="3"/>
  <c r="C36" i="4" s="1"/>
  <c r="I36" i="3"/>
  <c r="J35" i="3"/>
  <c r="C35" i="4" s="1"/>
  <c r="I35" i="3"/>
  <c r="K34" i="3"/>
  <c r="C34" i="6" s="1"/>
  <c r="J34" i="3"/>
  <c r="I34" i="3"/>
  <c r="J33" i="3"/>
  <c r="K33" i="3" s="1"/>
  <c r="I33" i="3"/>
  <c r="K32" i="3"/>
  <c r="D32" i="4" s="1"/>
  <c r="J32" i="3"/>
  <c r="I32" i="3"/>
  <c r="J31" i="3"/>
  <c r="K31" i="3" s="1"/>
  <c r="I31" i="3"/>
  <c r="K30" i="3"/>
  <c r="C30" i="6" s="1"/>
  <c r="J30" i="3"/>
  <c r="I30" i="3"/>
  <c r="J29" i="3"/>
  <c r="C29" i="4" s="1"/>
  <c r="I29" i="3"/>
  <c r="J28" i="3"/>
  <c r="K28" i="3" s="1"/>
  <c r="I28" i="3"/>
  <c r="J27" i="3"/>
  <c r="K27" i="3" s="1"/>
  <c r="I27" i="3"/>
  <c r="J26" i="3"/>
  <c r="K26" i="3" s="1"/>
  <c r="I26" i="3"/>
  <c r="J25" i="3"/>
  <c r="K25" i="3" s="1"/>
  <c r="I25" i="3"/>
  <c r="K24" i="3"/>
  <c r="C24" i="6" s="1"/>
  <c r="J24" i="3"/>
  <c r="I24" i="3"/>
  <c r="J23" i="3"/>
  <c r="C23" i="4" s="1"/>
  <c r="I23" i="3"/>
  <c r="J22" i="3"/>
  <c r="C22" i="4" s="1"/>
  <c r="I22" i="3"/>
  <c r="J21" i="3"/>
  <c r="C21" i="4" s="1"/>
  <c r="I21" i="3"/>
  <c r="K20" i="3"/>
  <c r="C20" i="6" s="1"/>
  <c r="J20" i="3"/>
  <c r="I20" i="3"/>
  <c r="J19" i="3"/>
  <c r="K19" i="3" s="1"/>
  <c r="I19" i="3"/>
  <c r="K18" i="3"/>
  <c r="D18" i="4" s="1"/>
  <c r="J18" i="3"/>
  <c r="I18" i="3"/>
  <c r="J17" i="3"/>
  <c r="K17" i="3" s="1"/>
  <c r="I17" i="3"/>
  <c r="K16" i="3"/>
  <c r="C16" i="6" s="1"/>
  <c r="J16" i="3"/>
  <c r="I16" i="3"/>
  <c r="J15" i="3"/>
  <c r="C15" i="4" s="1"/>
  <c r="I15" i="3"/>
  <c r="J14" i="3"/>
  <c r="K14" i="3" s="1"/>
  <c r="I14" i="3"/>
  <c r="J13" i="3"/>
  <c r="K13" i="3" s="1"/>
  <c r="I13" i="3"/>
  <c r="J12" i="3"/>
  <c r="K12" i="3" s="1"/>
  <c r="I12" i="3"/>
  <c r="J11" i="3"/>
  <c r="K11" i="3" s="1"/>
  <c r="I11" i="3"/>
  <c r="K10" i="3"/>
  <c r="C10" i="6" s="1"/>
  <c r="J10" i="3"/>
  <c r="I10" i="3"/>
  <c r="J9" i="3"/>
  <c r="C9" i="4" s="1"/>
  <c r="I9" i="3"/>
  <c r="J8" i="3"/>
  <c r="C8" i="4" s="1"/>
  <c r="I8" i="3"/>
  <c r="J7" i="3"/>
  <c r="C7" i="4" s="1"/>
  <c r="I7" i="3"/>
  <c r="D27" i="4" l="1"/>
  <c r="C27" i="6"/>
  <c r="C45" i="6"/>
  <c r="D45" i="4"/>
  <c r="E46" i="4"/>
  <c r="G46" i="4"/>
  <c r="D40" i="4"/>
  <c r="C40" i="6"/>
  <c r="F16" i="6"/>
  <c r="E16" i="6"/>
  <c r="F34" i="6"/>
  <c r="E34" i="6"/>
  <c r="F10" i="6"/>
  <c r="E10" i="6"/>
  <c r="C41" i="6"/>
  <c r="D41" i="4"/>
  <c r="D12" i="4"/>
  <c r="C12" i="6"/>
  <c r="C31" i="6"/>
  <c r="D31" i="4"/>
  <c r="F20" i="6"/>
  <c r="E20" i="6"/>
  <c r="C33" i="6"/>
  <c r="D33" i="4"/>
  <c r="D28" i="4"/>
  <c r="C28" i="6"/>
  <c r="D42" i="4"/>
  <c r="C42" i="6"/>
  <c r="F30" i="6"/>
  <c r="E30" i="6"/>
  <c r="F24" i="6"/>
  <c r="E24" i="6"/>
  <c r="C13" i="6"/>
  <c r="D13" i="4"/>
  <c r="C19" i="6"/>
  <c r="D19" i="4"/>
  <c r="D25" i="4"/>
  <c r="C25" i="6"/>
  <c r="D39" i="4"/>
  <c r="C39" i="6"/>
  <c r="D11" i="4"/>
  <c r="C11" i="6"/>
  <c r="C17" i="6"/>
  <c r="D17" i="4"/>
  <c r="G18" i="4"/>
  <c r="E18" i="4"/>
  <c r="F44" i="6"/>
  <c r="E44" i="6"/>
  <c r="D14" i="4"/>
  <c r="C14" i="6"/>
  <c r="D26" i="4"/>
  <c r="C26" i="6"/>
  <c r="E32" i="4"/>
  <c r="G32" i="4"/>
  <c r="F38" i="6"/>
  <c r="E38" i="6"/>
  <c r="K7" i="3"/>
  <c r="K21" i="3"/>
  <c r="K35" i="3"/>
  <c r="D20" i="4"/>
  <c r="D34" i="4"/>
  <c r="C42" i="4"/>
  <c r="C14" i="4"/>
  <c r="C28" i="4"/>
  <c r="C11" i="4"/>
  <c r="C25" i="4"/>
  <c r="C39" i="4"/>
  <c r="K8" i="3"/>
  <c r="K36" i="3"/>
  <c r="K22" i="3"/>
  <c r="C19" i="4"/>
  <c r="C33" i="4"/>
  <c r="E46" i="6"/>
  <c r="D10" i="4"/>
  <c r="D24" i="4"/>
  <c r="D38" i="4"/>
  <c r="K9" i="3"/>
  <c r="K23" i="3"/>
  <c r="K37" i="3"/>
  <c r="D16" i="4"/>
  <c r="D30" i="4"/>
  <c r="D44" i="4"/>
  <c r="C18" i="6"/>
  <c r="C32" i="6"/>
  <c r="K15" i="3"/>
  <c r="K29" i="3"/>
  <c r="K43" i="3"/>
  <c r="G11" i="4" l="1"/>
  <c r="E11" i="4"/>
  <c r="C8" i="6"/>
  <c r="D8" i="4"/>
  <c r="G28" i="4"/>
  <c r="E28" i="4"/>
  <c r="G42" i="4"/>
  <c r="E42" i="4"/>
  <c r="F28" i="6"/>
  <c r="E28" i="6"/>
  <c r="G30" i="4"/>
  <c r="E30" i="4"/>
  <c r="F32" i="4"/>
  <c r="I32" i="4"/>
  <c r="G16" i="4"/>
  <c r="E16" i="4"/>
  <c r="F26" i="6"/>
  <c r="E26" i="6"/>
  <c r="G39" i="4"/>
  <c r="E39" i="4"/>
  <c r="F25" i="6"/>
  <c r="E25" i="6"/>
  <c r="E33" i="4"/>
  <c r="G33" i="4"/>
  <c r="C37" i="6"/>
  <c r="D37" i="4"/>
  <c r="E26" i="4"/>
  <c r="G26" i="4"/>
  <c r="G25" i="4"/>
  <c r="E25" i="4"/>
  <c r="E33" i="6"/>
  <c r="F33" i="6"/>
  <c r="C22" i="6"/>
  <c r="D22" i="4"/>
  <c r="F11" i="6"/>
  <c r="E11" i="6"/>
  <c r="F18" i="6"/>
  <c r="E18" i="6"/>
  <c r="C23" i="6"/>
  <c r="D23" i="4"/>
  <c r="F40" i="6"/>
  <c r="E40" i="6"/>
  <c r="E38" i="4"/>
  <c r="G38" i="4"/>
  <c r="F13" i="6"/>
  <c r="E13" i="6"/>
  <c r="E10" i="4"/>
  <c r="G10" i="4"/>
  <c r="F12" i="6"/>
  <c r="E12" i="6"/>
  <c r="G45" i="4"/>
  <c r="E45" i="4"/>
  <c r="E24" i="4"/>
  <c r="G24" i="4"/>
  <c r="F31" i="6"/>
  <c r="E31" i="6"/>
  <c r="D35" i="4"/>
  <c r="C35" i="6"/>
  <c r="E12" i="4"/>
  <c r="G12" i="4"/>
  <c r="F45" i="6"/>
  <c r="E45" i="6"/>
  <c r="F32" i="6"/>
  <c r="E32" i="6"/>
  <c r="F42" i="6"/>
  <c r="E42" i="6"/>
  <c r="C36" i="6"/>
  <c r="D36" i="4"/>
  <c r="G44" i="4"/>
  <c r="E44" i="4"/>
  <c r="F39" i="6"/>
  <c r="E39" i="6"/>
  <c r="F14" i="6"/>
  <c r="E14" i="6"/>
  <c r="E19" i="4"/>
  <c r="G19" i="4"/>
  <c r="E19" i="6"/>
  <c r="F19" i="6"/>
  <c r="G40" i="4"/>
  <c r="E40" i="4"/>
  <c r="G31" i="4"/>
  <c r="E31" i="4"/>
  <c r="G34" i="4"/>
  <c r="E34" i="4"/>
  <c r="F46" i="4"/>
  <c r="I46" i="4"/>
  <c r="G20" i="4"/>
  <c r="E20" i="4"/>
  <c r="G17" i="4"/>
  <c r="E17" i="4"/>
  <c r="G41" i="4"/>
  <c r="E41" i="4"/>
  <c r="F27" i="6"/>
  <c r="E27" i="6"/>
  <c r="C9" i="6"/>
  <c r="D9" i="4"/>
  <c r="G14" i="4"/>
  <c r="E14" i="4"/>
  <c r="G13" i="4"/>
  <c r="E13" i="4"/>
  <c r="F18" i="4"/>
  <c r="I18" i="4"/>
  <c r="C43" i="6"/>
  <c r="D43" i="4"/>
  <c r="C29" i="6"/>
  <c r="D29" i="4"/>
  <c r="D21" i="4"/>
  <c r="C21" i="6"/>
  <c r="C15" i="6"/>
  <c r="D15" i="4"/>
  <c r="D7" i="4"/>
  <c r="C7" i="6"/>
  <c r="H7" i="5"/>
  <c r="F17" i="6"/>
  <c r="E17" i="6"/>
  <c r="F41" i="6"/>
  <c r="E41" i="6"/>
  <c r="G27" i="4"/>
  <c r="E27" i="4"/>
  <c r="G7" i="4" l="1"/>
  <c r="E7" i="4"/>
  <c r="C50" i="4"/>
  <c r="I26" i="4"/>
  <c r="F26" i="4"/>
  <c r="E43" i="4"/>
  <c r="G43" i="4"/>
  <c r="I17" i="4"/>
  <c r="F17" i="4"/>
  <c r="F7" i="6"/>
  <c r="E7" i="6"/>
  <c r="I34" i="4"/>
  <c r="F34" i="4"/>
  <c r="F44" i="4"/>
  <c r="I44" i="4"/>
  <c r="E15" i="4"/>
  <c r="G15" i="4"/>
  <c r="G9" i="4"/>
  <c r="E9" i="4"/>
  <c r="I31" i="4"/>
  <c r="F31" i="4"/>
  <c r="G36" i="4"/>
  <c r="E36" i="4"/>
  <c r="G23" i="4"/>
  <c r="E23" i="4"/>
  <c r="G37" i="4"/>
  <c r="E37" i="4"/>
  <c r="F30" i="4"/>
  <c r="I30" i="4"/>
  <c r="F9" i="6"/>
  <c r="E9" i="6"/>
  <c r="E36" i="6"/>
  <c r="F36" i="6"/>
  <c r="F24" i="4"/>
  <c r="I24" i="4"/>
  <c r="F23" i="6"/>
  <c r="E23" i="6"/>
  <c r="F37" i="6"/>
  <c r="E37" i="6"/>
  <c r="I14" i="4"/>
  <c r="F14" i="4"/>
  <c r="E15" i="6"/>
  <c r="F15" i="6"/>
  <c r="F21" i="6"/>
  <c r="E21" i="6"/>
  <c r="I40" i="4"/>
  <c r="F40" i="4"/>
  <c r="I45" i="4"/>
  <c r="F45" i="4"/>
  <c r="G21" i="4"/>
  <c r="E21" i="4"/>
  <c r="I33" i="4"/>
  <c r="F33" i="4"/>
  <c r="E29" i="4"/>
  <c r="G29" i="4"/>
  <c r="I42" i="4"/>
  <c r="F42" i="4"/>
  <c r="I27" i="4"/>
  <c r="F27" i="4"/>
  <c r="I41" i="4"/>
  <c r="F41" i="4"/>
  <c r="E29" i="6"/>
  <c r="F29" i="6"/>
  <c r="G22" i="4"/>
  <c r="E22" i="4"/>
  <c r="I28" i="4"/>
  <c r="F28" i="4"/>
  <c r="F10" i="4"/>
  <c r="I10" i="4"/>
  <c r="I20" i="4"/>
  <c r="F20" i="4"/>
  <c r="G8" i="4"/>
  <c r="E8" i="4"/>
  <c r="F39" i="4"/>
  <c r="I39" i="4"/>
  <c r="I12" i="4"/>
  <c r="F12" i="4"/>
  <c r="E8" i="6"/>
  <c r="F8" i="6"/>
  <c r="E43" i="6"/>
  <c r="F43" i="6"/>
  <c r="I19" i="4"/>
  <c r="F19" i="4"/>
  <c r="F22" i="6"/>
  <c r="E22" i="6"/>
  <c r="F35" i="6"/>
  <c r="E35" i="6"/>
  <c r="F25" i="4"/>
  <c r="I25" i="4"/>
  <c r="F16" i="4"/>
  <c r="I16" i="4"/>
  <c r="F11" i="4"/>
  <c r="I11" i="4"/>
  <c r="I13" i="4"/>
  <c r="F13" i="4"/>
  <c r="L7" i="5"/>
  <c r="I7" i="5"/>
  <c r="G35" i="4"/>
  <c r="E35" i="4"/>
  <c r="F38" i="4"/>
  <c r="I38" i="4"/>
  <c r="I21" i="4" l="1"/>
  <c r="F21" i="4"/>
  <c r="I37" i="4"/>
  <c r="F37" i="4"/>
  <c r="C52" i="6"/>
  <c r="I22" i="4"/>
  <c r="F22" i="4"/>
  <c r="I9" i="4"/>
  <c r="F9" i="4"/>
  <c r="C51" i="6"/>
  <c r="C50" i="6"/>
  <c r="C53" i="6" s="1"/>
  <c r="I8" i="4"/>
  <c r="F8" i="4"/>
  <c r="F35" i="4"/>
  <c r="I35" i="4"/>
  <c r="I29" i="4"/>
  <c r="F29" i="4"/>
  <c r="I23" i="4"/>
  <c r="F23" i="4"/>
  <c r="I36" i="4"/>
  <c r="F36" i="4"/>
  <c r="I43" i="4"/>
  <c r="F43" i="4"/>
  <c r="I15" i="4"/>
  <c r="F15" i="4"/>
  <c r="C51" i="4"/>
  <c r="C52" i="4" s="1"/>
  <c r="C53" i="4" s="1"/>
  <c r="I7" i="4"/>
  <c r="F7" i="4"/>
</calcChain>
</file>

<file path=xl/sharedStrings.xml><?xml version="1.0" encoding="utf-8"?>
<sst xmlns="http://schemas.openxmlformats.org/spreadsheetml/2006/main" count="137" uniqueCount="124">
  <si>
    <t>BIA-Erhebungsbogen</t>
  </si>
  <si>
    <t>Arbeitshilfe zur ISU Ausgabe 20, Beitrag In sechs Schritten zur belastbaren Business Impact Analyse</t>
  </si>
  <si>
    <t>Makrofrei. Alle Ergebnisse entstehen aus Formeln.</t>
  </si>
  <si>
    <t>So arbeiten Sie mit der Datei</t>
  </si>
  <si>
    <t>Blatt Schadensarten. Passen Sie zuerst die Stufenbeschreibungen an Ihr Haus an und pruefen Sie die Zeitpunkte und Schwellenwerte im unteren Block. Alle anderen Blaetter rechnen mit diesen Werten.</t>
  </si>
  <si>
    <t>Blatt Erhebung. Tragen Sie je Prozess ein, welche Schadensstufe nach vier Stunden, nach 24 Stunden, nach drei Tagen und nach einer Woche erreicht ist. Die maximal tolerierbare Ausfallzeit und der RTO-Vorschlag entstehen daraus automatisch.</t>
  </si>
  <si>
    <t>Blatt Priorisierung. Zeigt die Wiederanlaufstufen, die Rangfolge und eine Pruefung, ob Sie tatsaechlich priorisiert haben. Kein Eingabeblatt.</t>
  </si>
  <si>
    <t>Blatt Abhaengigkeiten. Ordnen Sie jedem Prozess Anwendungen, Systeme und Dienstleister zu. Die Systemsicht rechts vererbt die schaerfste Anforderung auf das jeweilige System.</t>
  </si>
  <si>
    <t>Blatt Lueckenliste. Stellen Sie der fachlichen Anforderung die gemessene Zeit aus dem Restore-Test gegenueber. Dieses Blatt ist Ihr Argument in der Budgetrunde.</t>
  </si>
  <si>
    <t>Farblegende</t>
  </si>
  <si>
    <t>Gelb hinterlegt und blaue Schrift bedeutet Eingabe durch Sie.</t>
  </si>
  <si>
    <t>Gruen hinterlegt bedeutet Formel. Bitte nicht ueberschreiben.</t>
  </si>
  <si>
    <t>Grau kursiv sind Beispielzeilen. Loeschen Sie diese, bevor Sie beginnen.</t>
  </si>
  <si>
    <t>Bedeutung der Schadensstufen</t>
  </si>
  <si>
    <t>Stufe 1 bedeutet spuerbar, aber ohne Folgen ausserhalb des Bereichs.</t>
  </si>
  <si>
    <t>Stufe 2 bedeutet erhebliche Beeintraechtigung mit Wirkung nach aussen.</t>
  </si>
  <si>
    <t>Stufe 3 bedeutet nicht tolerierbar. Der Zeitpunkt, an dem Stufe 3 zuerst erreicht wird, ist Ihre maximal tolerierbare Ausfallzeit.</t>
  </si>
  <si>
    <t>Wichtig</t>
  </si>
  <si>
    <t>Erreicht ein Prozess bereits am ersten Zeitpunkt Stufe 3, liegt die tatsaechliche Grenze darunter. Schaerfen Sie diesen Wert im Interview nach und tragen Sie ihn in der Bemerkung ein.</t>
  </si>
  <si>
    <t>Die Zahlen dieser Datei sind Annahmen, solange sie nicht gemessen sind. Belastbar werden sie erst durch einen Wiederanlauftest.</t>
  </si>
  <si>
    <t>Quelle der Methodik: BSI-Standard 200-4 und ISO 22301. Erstellt fuer ISU, GRC Consulting AG.</t>
  </si>
  <si>
    <t>Schadensarten und Stufenanker</t>
  </si>
  <si>
    <t>Passen Sie die Beschreibungen an Ihr Haus an. Sie sind die gemeinsame Messlatte aller Interviews.</t>
  </si>
  <si>
    <t>Schadensart</t>
  </si>
  <si>
    <t>Stufe 1, spuerbar</t>
  </si>
  <si>
    <t>Stufe 2, erheblich</t>
  </si>
  <si>
    <t>Stufe 3, nicht tolerierbar</t>
  </si>
  <si>
    <t>Gefahr fuer Leib und Leben</t>
  </si>
  <si>
    <t>Keine Auswirkung auf die Versorgung.</t>
  </si>
  <si>
    <t>Versorgung nur mit erhoehtem Aufwand sicherzustellen.</t>
  </si>
  <si>
    <t>Versorgung von Klienten nicht mehr sichergestellt, externe Hilfe erforderlich.</t>
  </si>
  <si>
    <t>Beeintraechtigung der Leistungserbringung</t>
  </si>
  <si>
    <t>Interne Verzoegerung, nach aussen nicht sichtbar.</t>
  </si>
  <si>
    <t>Leistungen verzoegern sich sichtbar, Termine fallen aus.</t>
  </si>
  <si>
    <t>Leistungserbringung steht still.</t>
  </si>
  <si>
    <t>Verstoss gegen Gesetze und Vertraege</t>
  </si>
  <si>
    <t>Keine Frist beruehrt.</t>
  </si>
  <si>
    <t>Fristen geraten in Gefahr, Nachweise unvollstaendig.</t>
  </si>
  <si>
    <t>Melde- oder Nachweispflicht verletzt, Aufsicht ist zu informieren.</t>
  </si>
  <si>
    <t>Finanzielle Auswirkung</t>
  </si>
  <si>
    <t>Bis 10.000 Euro.</t>
  </si>
  <si>
    <t>10.000 bis 100.000 Euro.</t>
  </si>
  <si>
    <t>Ueber 100.000 Euro oder Bestandsgefaehrdung.</t>
  </si>
  <si>
    <t>Ansehen und Vertrauen</t>
  </si>
  <si>
    <t>Intern bekannt, keine Aussenwirkung.</t>
  </si>
  <si>
    <t>Beschwerden von Kostentraegern, Angehoerigen oder Kunden.</t>
  </si>
  <si>
    <t>Oeffentliche Berichterstattung oder Kuendigung von Vertraegen.</t>
  </si>
  <si>
    <t>Zeitpunkte, Schwellen und Faktoren</t>
  </si>
  <si>
    <t>Diese Werte steuern alle Berechnungen der uebrigen Blaetter.</t>
  </si>
  <si>
    <t>Zeitpunkt 1 in Stunden</t>
  </si>
  <si>
    <t>Zeitpunkt 2 in Stunden</t>
  </si>
  <si>
    <t>Zeitpunkt 3 in Stunden</t>
  </si>
  <si>
    <t>Zeitpunkt 4 in Stunden</t>
  </si>
  <si>
    <t>RTO-Faktor, Anteil der MTA</t>
  </si>
  <si>
    <t>Grenze Wiederanlaufstufe 1 in Stunden</t>
  </si>
  <si>
    <t>Grenze Wiederanlaufstufe 2 in Stunden</t>
  </si>
  <si>
    <t>Grenze Wiederanlaufstufe 3 in Stunden</t>
  </si>
  <si>
    <t>MTA wenn nur Stufe 2 erreicht wird, in Stunden</t>
  </si>
  <si>
    <t>MTA wenn Stufe 2 nie erreicht wird, in Stunden</t>
  </si>
  <si>
    <t>Hinweis. Der RTO-Faktor legt fest, wie viel Puffer Sie sich vor der Schmerzgrenze lassen. 0,67 bedeutet, das Wiederanlaufziel liegt bei zwei Dritteln der maximal tolerierbaren Ausfallzeit.</t>
  </si>
  <si>
    <t>Erhebungsbogen Business Impact Analyse</t>
  </si>
  <si>
    <t>Fragen Sie nie nach der Wichtigkeit, sondern nach dem Zeitverlauf. Was passiert nach vier Stunden, nach 24 Stunden, nach drei Tagen, nach einer Woche.</t>
  </si>
  <si>
    <t>Gelbe Felder sind Eingabe. Gruene Felder rechnen. Zeile 7 ist ein Beispiel und wird geloescht.</t>
  </si>
  <si>
    <t>Nr</t>
  </si>
  <si>
    <t>Geschaeftsprozess</t>
  </si>
  <si>
    <t>Bereich</t>
  </si>
  <si>
    <t>Prozessverantwortlich</t>
  </si>
  <si>
    <t>Stufe nach ZP 1</t>
  </si>
  <si>
    <t>Stufe nach ZP 2</t>
  </si>
  <si>
    <t>Stufe nach ZP 3</t>
  </si>
  <si>
    <t>Stufe nach ZP 4</t>
  </si>
  <si>
    <t>Hoechste Stufe</t>
  </si>
  <si>
    <t>MTA in Std</t>
  </si>
  <si>
    <t>RTO in Std</t>
  </si>
  <si>
    <t>RPO in Std</t>
  </si>
  <si>
    <t>Notbetrieb moeglich</t>
  </si>
  <si>
    <t>Notbetrieb traegt Std</t>
  </si>
  <si>
    <t>Bemerkung</t>
  </si>
  <si>
    <t>Betreuungs- und Pflegedokumentation</t>
  </si>
  <si>
    <t>Wohngruppen</t>
  </si>
  <si>
    <t>Leitung Wohnen</t>
  </si>
  <si>
    <t>teilweise</t>
  </si>
  <si>
    <t>Papierdokumentation traegt zwei Tage, danach fehlt die Medikationshistorie.</t>
  </si>
  <si>
    <t>Priorisierung und Wiederanlaufstufen</t>
  </si>
  <si>
    <t>Dieses Blatt rechnet ausschliesslich. Aendern Sie die Werte auf dem Blatt Erhebung.</t>
  </si>
  <si>
    <t>Wiederanlaufstufe</t>
  </si>
  <si>
    <t>Zielzeitfenster</t>
  </si>
  <si>
    <t>Rang</t>
  </si>
  <si>
    <t>Notbetrieb</t>
  </si>
  <si>
    <t>Hinweis</t>
  </si>
  <si>
    <t>Pruefung der Priorisierung</t>
  </si>
  <si>
    <t>Erfasste Prozesse</t>
  </si>
  <si>
    <t>davon in Stufe 1</t>
  </si>
  <si>
    <t>Anteil Stufe 1</t>
  </si>
  <si>
    <t>Bewertung</t>
  </si>
  <si>
    <t>Prozesse ohne Notbetriebsangabe</t>
  </si>
  <si>
    <t>Abhaengigkeiten und Vererbung</t>
  </si>
  <si>
    <t>Ein IT-System uebernimmt immer die schaerfste Anforderung aller Prozesse, die darauf aufsetzen.</t>
  </si>
  <si>
    <t>Anwendung</t>
  </si>
  <si>
    <t>IT-System</t>
  </si>
  <si>
    <t>Basisdienst</t>
  </si>
  <si>
    <t>Dienstleister</t>
  </si>
  <si>
    <t>Vertraglich zugesagte Wiederherstellung in Std</t>
  </si>
  <si>
    <t>Fachliches RTO in Std</t>
  </si>
  <si>
    <t>Systemsicht, System</t>
  </si>
  <si>
    <t>Schaerfstes RTO in Std</t>
  </si>
  <si>
    <t>Doku-Fachverfahren</t>
  </si>
  <si>
    <t>SRV-APP01</t>
  </si>
  <si>
    <t>Verzeichnisdienst</t>
  </si>
  <si>
    <t>Softwarehaus, Fernwartung</t>
  </si>
  <si>
    <t>Lueckenliste</t>
  </si>
  <si>
    <t>Hier steht jeder Prozess, bei dem fachliche Anforderung und technische Wirklichkeit auseinanderfallen. Die gemessene Zeit stammt aus dem Restore-Test.</t>
  </si>
  <si>
    <t>Gemessene Zeit in Std</t>
  </si>
  <si>
    <t>Differenz in Std</t>
  </si>
  <si>
    <t>Ursache</t>
  </si>
  <si>
    <t>Massnahme</t>
  </si>
  <si>
    <t>Verantwortlich</t>
  </si>
  <si>
    <t>Termin</t>
  </si>
  <si>
    <t>Freigabe GF am</t>
  </si>
  <si>
    <t>Zusammenfassung</t>
  </si>
  <si>
    <t>Prozesse mit Luecke</t>
  </si>
  <si>
    <t>Prozesse ungeprueft</t>
  </si>
  <si>
    <t>Groesste Einzelluecke in Std</t>
  </si>
  <si>
    <t>Status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</si>
</sst>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
    <numFmt numFmtId="166" formatCode="dd\.mm\.yyyy"/>
  </numFmts>
  <fonts count="9" x14ac:knownFonts="1">
    <font>
      <sz val="11"/>
      <color theme="1"/>
      <name val="Calibri"/>
      <family val="2"/>
      <charset val="1"/>
    </font>
    <font>
      <b/>
      <sz val="14"/>
      <color rgb="FF1F2933"/>
      <name val="Arial"/>
      <family val="2"/>
    </font>
    <font>
      <i/>
      <sz val="10"/>
      <color rgb="FF5A6672"/>
      <name val="Arial"/>
      <family val="2"/>
    </font>
    <font>
      <b/>
      <sz val="11"/>
      <color rgb="FF2F5E16"/>
      <name val="Arial"/>
      <family val="2"/>
    </font>
    <font>
      <sz val="10"/>
      <name val="Arial"/>
      <family val="2"/>
    </font>
    <font>
      <b/>
      <sz val="10"/>
      <color rgb="FFFFFFFF"/>
      <name val="Arial"/>
      <family val="2"/>
    </font>
    <font>
      <b/>
      <sz val="10"/>
      <name val="Arial"/>
      <family val="2"/>
    </font>
    <font>
      <sz val="10"/>
      <color rgb="FF0000FF"/>
      <name val="Arial"/>
      <family val="2"/>
    </font>
    <font>
      <i/>
      <sz val="10"/>
      <color rgb="FF7A7A7A"/>
      <name val="Arial"/>
      <family val="2"/>
    </font>
  </fonts>
  <fills count="5">
    <fill>
      <patternFill patternType="none"/>
    </fill>
    <fill>
      <patternFill patternType="gray125"/>
    </fill>
    <fill>
      <patternFill patternType="solid">
        <fgColor rgb="FF2F5E16"/>
        <bgColor rgb="FF008000"/>
      </patternFill>
    </fill>
    <fill>
      <patternFill patternType="solid">
        <fgColor rgb="FFF1F7E9"/>
        <bgColor rgb="FFFFFFFF"/>
      </patternFill>
    </fill>
    <fill>
      <patternFill patternType="solid">
        <fgColor rgb="FFFFF6CC"/>
        <bgColor rgb="FFF1F7E9"/>
      </patternFill>
    </fill>
  </fills>
  <borders count="2">
    <border>
      <left/>
      <right/>
      <top/>
      <bottom/>
      <diagonal/>
    </border>
    <border>
      <left style="thin">
        <color rgb="FFC9D3BC"/>
      </left>
      <right style="thin">
        <color rgb="FFC9D3BC"/>
      </right>
      <top style="thin">
        <color rgb="FFC9D3BC"/>
      </top>
      <bottom style="thin">
        <color rgb="FFC9D3BC"/>
      </bottom>
      <diagonal/>
    </border>
  </borders>
  <cellStyleXfs count="1">
    <xf numFmtId="0" fontId="0" fillId="0" borderId="0"/>
  </cellStyleXfs>
  <cellXfs count="30">
    <xf numFmtId="0" fontId="0" fillId="0" borderId="0" xfId="0"/>
    <xf numFmtId="0" fontId="6" fillId="3" borderId="1" xfId="0" applyFont="1" applyFill="1" applyBorder="1" applyAlignment="1">
      <alignment vertical="top" wrapText="1"/>
    </xf>
    <xf numFmtId="0" fontId="2" fillId="0" borderId="0" xfId="0" applyFont="1" applyAlignment="1">
      <alignment vertical="top" wrapText="1"/>
    </xf>
    <xf numFmtId="0" fontId="1" fillId="0" borderId="0" xfId="0" applyFont="1"/>
    <xf numFmtId="0" fontId="2" fillId="0" borderId="0" xfId="0" applyFont="1"/>
    <xf numFmtId="0" fontId="3" fillId="0" borderId="0" xfId="0" applyFont="1"/>
    <xf numFmtId="0" fontId="4" fillId="0" borderId="0" xfId="0" applyFont="1" applyAlignment="1">
      <alignment vertical="top" wrapText="1"/>
    </xf>
    <xf numFmtId="0" fontId="5" fillId="2" borderId="1" xfId="0" applyFont="1" applyFill="1" applyBorder="1" applyAlignment="1">
      <alignment horizontal="center" vertical="center"/>
    </xf>
    <xf numFmtId="0" fontId="6" fillId="3" borderId="1" xfId="0" applyFont="1" applyFill="1" applyBorder="1" applyAlignment="1">
      <alignment vertical="top" wrapText="1"/>
    </xf>
    <xf numFmtId="0" fontId="7" fillId="4" borderId="1" xfId="0" applyFont="1" applyFill="1" applyBorder="1" applyAlignment="1">
      <alignment vertical="top" wrapText="1"/>
    </xf>
    <xf numFmtId="0" fontId="4" fillId="0" borderId="0" xfId="0" applyFont="1"/>
    <xf numFmtId="0" fontId="7" fillId="4" borderId="1" xfId="0" applyFont="1" applyFill="1" applyBorder="1" applyAlignment="1">
      <alignment horizontal="center" vertical="center"/>
    </xf>
    <xf numFmtId="2" fontId="7" fillId="4" borderId="1" xfId="0" applyNumberFormat="1" applyFont="1" applyFill="1" applyBorder="1" applyAlignment="1">
      <alignment horizontal="center" vertical="center"/>
    </xf>
    <xf numFmtId="0" fontId="5" fillId="2" borderId="1" xfId="0" applyFont="1" applyFill="1" applyBorder="1" applyAlignment="1">
      <alignment horizontal="center" vertical="center" wrapText="1"/>
    </xf>
    <xf numFmtId="0" fontId="4" fillId="0" borderId="0" xfId="0" applyFont="1" applyAlignment="1">
      <alignment horizontal="center" vertical="center"/>
    </xf>
    <xf numFmtId="0" fontId="8" fillId="4" borderId="1" xfId="0" applyFont="1" applyFill="1" applyBorder="1"/>
    <xf numFmtId="0" fontId="8" fillId="4" borderId="1" xfId="0" applyFont="1" applyFill="1" applyBorder="1" applyAlignment="1">
      <alignment horizontal="center" vertical="center"/>
    </xf>
    <xf numFmtId="0" fontId="4" fillId="3" borderId="1" xfId="0" applyFont="1" applyFill="1" applyBorder="1" applyAlignment="1">
      <alignment horizontal="center" vertical="center"/>
    </xf>
    <xf numFmtId="164" fontId="4" fillId="3" borderId="1" xfId="0" applyNumberFormat="1" applyFont="1" applyFill="1" applyBorder="1" applyAlignment="1">
      <alignment horizontal="center" vertical="center"/>
    </xf>
    <xf numFmtId="0" fontId="8" fillId="4" borderId="1" xfId="0" applyFont="1" applyFill="1" applyBorder="1" applyAlignment="1">
      <alignment vertical="top" wrapText="1"/>
    </xf>
    <xf numFmtId="0" fontId="7" fillId="4" borderId="1" xfId="0" applyFont="1" applyFill="1" applyBorder="1"/>
    <xf numFmtId="0" fontId="4" fillId="3" borderId="1" xfId="0" applyFont="1" applyFill="1" applyBorder="1"/>
    <xf numFmtId="0" fontId="4" fillId="3" borderId="1" xfId="0" applyFont="1" applyFill="1" applyBorder="1" applyAlignment="1">
      <alignment vertical="top" wrapText="1"/>
    </xf>
    <xf numFmtId="1" fontId="6" fillId="3" borderId="1" xfId="0" applyNumberFormat="1" applyFont="1" applyFill="1" applyBorder="1"/>
    <xf numFmtId="165" fontId="6" fillId="3" borderId="1" xfId="0" applyNumberFormat="1" applyFont="1" applyFill="1" applyBorder="1"/>
    <xf numFmtId="164" fontId="8" fillId="4" borderId="1" xfId="0" applyNumberFormat="1" applyFont="1" applyFill="1" applyBorder="1" applyAlignment="1">
      <alignment horizontal="center" vertical="center"/>
    </xf>
    <xf numFmtId="164" fontId="7" fillId="4" borderId="1" xfId="0" applyNumberFormat="1" applyFont="1" applyFill="1" applyBorder="1" applyAlignment="1">
      <alignment horizontal="center" vertical="center"/>
    </xf>
    <xf numFmtId="166" fontId="7" fillId="4" borderId="1" xfId="0" applyNumberFormat="1" applyFont="1" applyFill="1" applyBorder="1" applyAlignment="1">
      <alignment horizontal="center" vertical="center"/>
    </xf>
    <xf numFmtId="164" fontId="6" fillId="3" borderId="1" xfId="0" applyNumberFormat="1" applyFont="1" applyFill="1" applyBorder="1"/>
    <xf numFmtId="0" fontId="6" fillId="3" borderId="1" xfId="0" applyFont="1" applyFill="1" applyBorder="1"/>
  </cellXfs>
  <cellStyles count="1">
    <cellStyle name="Standard"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9D3BC"/>
      <rgbColor rgb="FF7A7A7A"/>
      <rgbColor rgb="FF9999FF"/>
      <rgbColor rgb="FF993366"/>
      <rgbColor rgb="FFFFF6CC"/>
      <rgbColor rgb="FFF1F7E9"/>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5A6672"/>
      <rgbColor rgb="FF969696"/>
      <rgbColor rgb="FF003366"/>
      <rgbColor rgb="FF339966"/>
      <rgbColor rgb="FF003300"/>
      <rgbColor rgb="FF2F5E16"/>
      <rgbColor rgb="FF993300"/>
      <rgbColor rgb="FF993366"/>
      <rgbColor rgb="FF333399"/>
      <rgbColor rgb="FF1F29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B27"/>
  <sheetViews>
    <sheetView showGridLines="0" tabSelected="1" zoomScaleNormal="100" workbookViewId="0"/>
  </sheetViews>
  <sheetFormatPr baseColWidth="10" defaultColWidth="8.6640625" defaultRowHeight="15" x14ac:dyDescent="0.2"/>
  <cols>
    <col min="2" max="2" width="100" customWidth="1"/>
  </cols>
  <sheetData>
    <row r="2" spans="2:2" ht="18" x14ac:dyDescent="0.2">
      <c r="B2" s="3" t="s">
        <v>0</v>
      </c>
    </row>
    <row r="3" spans="2:2" x14ac:dyDescent="0.2">
      <c r="B3" s="4" t="s">
        <v>1</v>
      </c>
    </row>
    <row r="4" spans="2:2" x14ac:dyDescent="0.2">
      <c r="B4" s="4" t="s">
        <v>2</v>
      </c>
    </row>
    <row r="6" spans="2:2" x14ac:dyDescent="0.2">
      <c r="B6" s="5" t="s">
        <v>3</v>
      </c>
    </row>
    <row r="7" spans="2:2" ht="27.75" customHeight="1" x14ac:dyDescent="0.2">
      <c r="B7" s="6" t="s">
        <v>4</v>
      </c>
    </row>
    <row r="8" spans="2:2" ht="27.75" customHeight="1" x14ac:dyDescent="0.2">
      <c r="B8" s="6" t="s">
        <v>5</v>
      </c>
    </row>
    <row r="9" spans="2:2" ht="27.75" customHeight="1" x14ac:dyDescent="0.2">
      <c r="B9" s="6" t="s">
        <v>6</v>
      </c>
    </row>
    <row r="10" spans="2:2" ht="27.75" customHeight="1" x14ac:dyDescent="0.2">
      <c r="B10" s="6" t="s">
        <v>7</v>
      </c>
    </row>
    <row r="11" spans="2:2" ht="27.75" customHeight="1" x14ac:dyDescent="0.2">
      <c r="B11" s="6" t="s">
        <v>8</v>
      </c>
    </row>
    <row r="13" spans="2:2" x14ac:dyDescent="0.2">
      <c r="B13" s="5" t="s">
        <v>9</v>
      </c>
    </row>
    <row r="14" spans="2:2" ht="27.75" customHeight="1" x14ac:dyDescent="0.2">
      <c r="B14" s="6" t="s">
        <v>10</v>
      </c>
    </row>
    <row r="15" spans="2:2" ht="27.75" customHeight="1" x14ac:dyDescent="0.2">
      <c r="B15" s="6" t="s">
        <v>11</v>
      </c>
    </row>
    <row r="16" spans="2:2" ht="27.75" customHeight="1" x14ac:dyDescent="0.2">
      <c r="B16" s="6" t="s">
        <v>12</v>
      </c>
    </row>
    <row r="18" spans="2:2" x14ac:dyDescent="0.2">
      <c r="B18" s="5" t="s">
        <v>13</v>
      </c>
    </row>
    <row r="19" spans="2:2" ht="27.75" customHeight="1" x14ac:dyDescent="0.2">
      <c r="B19" s="6" t="s">
        <v>14</v>
      </c>
    </row>
    <row r="20" spans="2:2" ht="27.75" customHeight="1" x14ac:dyDescent="0.2">
      <c r="B20" s="6" t="s">
        <v>15</v>
      </c>
    </row>
    <row r="21" spans="2:2" ht="27.75" customHeight="1" x14ac:dyDescent="0.2">
      <c r="B21" s="6" t="s">
        <v>16</v>
      </c>
    </row>
    <row r="23" spans="2:2" x14ac:dyDescent="0.2">
      <c r="B23" s="5" t="s">
        <v>17</v>
      </c>
    </row>
    <row r="24" spans="2:2" ht="27.75" customHeight="1" x14ac:dyDescent="0.2">
      <c r="B24" s="6" t="s">
        <v>18</v>
      </c>
    </row>
    <row r="25" spans="2:2" ht="27.75" customHeight="1" x14ac:dyDescent="0.2">
      <c r="B25" s="6" t="s">
        <v>19</v>
      </c>
    </row>
    <row r="27" spans="2:2" x14ac:dyDescent="0.2">
      <c r="B27" s="4" t="s">
        <v>20</v>
      </c>
    </row>
  </sheetData>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E27"/>
  <sheetViews>
    <sheetView showGridLines="0" zoomScaleNormal="100" workbookViewId="0"/>
  </sheetViews>
  <sheetFormatPr baseColWidth="10" defaultColWidth="8.6640625" defaultRowHeight="15" x14ac:dyDescent="0.2"/>
  <cols>
    <col min="1" max="1" width="4" customWidth="1"/>
    <col min="2" max="2" width="30" customWidth="1"/>
    <col min="3" max="5" width="40" customWidth="1"/>
  </cols>
  <sheetData>
    <row r="2" spans="2:5" ht="18" x14ac:dyDescent="0.2">
      <c r="B2" s="3" t="s">
        <v>21</v>
      </c>
    </row>
    <row r="3" spans="2:5" x14ac:dyDescent="0.2">
      <c r="B3" s="4" t="s">
        <v>22</v>
      </c>
    </row>
    <row r="5" spans="2:5" ht="21.75" customHeight="1" x14ac:dyDescent="0.2">
      <c r="B5" s="7" t="s">
        <v>23</v>
      </c>
      <c r="C5" s="7" t="s">
        <v>24</v>
      </c>
      <c r="D5" s="7" t="s">
        <v>25</v>
      </c>
      <c r="E5" s="7" t="s">
        <v>26</v>
      </c>
    </row>
    <row r="6" spans="2:5" ht="33.75" customHeight="1" x14ac:dyDescent="0.2">
      <c r="B6" s="8" t="s">
        <v>27</v>
      </c>
      <c r="C6" s="9" t="s">
        <v>28</v>
      </c>
      <c r="D6" s="9" t="s">
        <v>29</v>
      </c>
      <c r="E6" s="9" t="s">
        <v>30</v>
      </c>
    </row>
    <row r="7" spans="2:5" ht="33.75" customHeight="1" x14ac:dyDescent="0.2">
      <c r="B7" s="8" t="s">
        <v>31</v>
      </c>
      <c r="C7" s="9" t="s">
        <v>32</v>
      </c>
      <c r="D7" s="9" t="s">
        <v>33</v>
      </c>
      <c r="E7" s="9" t="s">
        <v>34</v>
      </c>
    </row>
    <row r="8" spans="2:5" ht="33.75" customHeight="1" x14ac:dyDescent="0.2">
      <c r="B8" s="8" t="s">
        <v>35</v>
      </c>
      <c r="C8" s="9" t="s">
        <v>36</v>
      </c>
      <c r="D8" s="9" t="s">
        <v>37</v>
      </c>
      <c r="E8" s="9" t="s">
        <v>38</v>
      </c>
    </row>
    <row r="9" spans="2:5" ht="33.75" customHeight="1" x14ac:dyDescent="0.2">
      <c r="B9" s="8" t="s">
        <v>39</v>
      </c>
      <c r="C9" s="9" t="s">
        <v>40</v>
      </c>
      <c r="D9" s="9" t="s">
        <v>41</v>
      </c>
      <c r="E9" s="9" t="s">
        <v>42</v>
      </c>
    </row>
    <row r="10" spans="2:5" ht="33.75" customHeight="1" x14ac:dyDescent="0.2">
      <c r="B10" s="8" t="s">
        <v>43</v>
      </c>
      <c r="C10" s="9" t="s">
        <v>44</v>
      </c>
      <c r="D10" s="9" t="s">
        <v>45</v>
      </c>
      <c r="E10" s="9" t="s">
        <v>46</v>
      </c>
    </row>
    <row r="13" spans="2:5" x14ac:dyDescent="0.2">
      <c r="B13" s="5" t="s">
        <v>47</v>
      </c>
      <c r="C13" s="4" t="s">
        <v>48</v>
      </c>
    </row>
    <row r="15" spans="2:5" x14ac:dyDescent="0.2">
      <c r="B15" s="10" t="s">
        <v>49</v>
      </c>
      <c r="C15" s="11">
        <v>4</v>
      </c>
    </row>
    <row r="16" spans="2:5" x14ac:dyDescent="0.2">
      <c r="B16" s="10" t="s">
        <v>50</v>
      </c>
      <c r="C16" s="11">
        <v>24</v>
      </c>
    </row>
    <row r="17" spans="2:5" x14ac:dyDescent="0.2">
      <c r="B17" s="10" t="s">
        <v>51</v>
      </c>
      <c r="C17" s="11">
        <v>72</v>
      </c>
    </row>
    <row r="18" spans="2:5" x14ac:dyDescent="0.2">
      <c r="B18" s="10" t="s">
        <v>52</v>
      </c>
      <c r="C18" s="11">
        <v>168</v>
      </c>
    </row>
    <row r="19" spans="2:5" x14ac:dyDescent="0.2">
      <c r="B19" s="10" t="s">
        <v>53</v>
      </c>
      <c r="C19" s="12">
        <v>0.67</v>
      </c>
    </row>
    <row r="20" spans="2:5" x14ac:dyDescent="0.2">
      <c r="B20" s="10" t="s">
        <v>54</v>
      </c>
      <c r="C20" s="11">
        <v>4</v>
      </c>
    </row>
    <row r="21" spans="2:5" x14ac:dyDescent="0.2">
      <c r="B21" s="10" t="s">
        <v>55</v>
      </c>
      <c r="C21" s="11">
        <v>24</v>
      </c>
    </row>
    <row r="22" spans="2:5" x14ac:dyDescent="0.2">
      <c r="B22" s="10" t="s">
        <v>56</v>
      </c>
      <c r="C22" s="11">
        <v>72</v>
      </c>
    </row>
    <row r="23" spans="2:5" x14ac:dyDescent="0.2">
      <c r="B23" s="10" t="s">
        <v>57</v>
      </c>
      <c r="C23" s="11">
        <v>336</v>
      </c>
    </row>
    <row r="24" spans="2:5" x14ac:dyDescent="0.2">
      <c r="B24" s="10" t="s">
        <v>58</v>
      </c>
      <c r="C24" s="11">
        <v>720</v>
      </c>
    </row>
    <row r="26" spans="2:5" ht="15" customHeight="1" x14ac:dyDescent="0.2">
      <c r="B26" s="2" t="s">
        <v>59</v>
      </c>
      <c r="C26" s="2"/>
      <c r="D26" s="2"/>
      <c r="E26" s="2"/>
    </row>
    <row r="27" spans="2:5" x14ac:dyDescent="0.2">
      <c r="B27" s="2"/>
      <c r="C27" s="2"/>
      <c r="D27" s="2"/>
      <c r="E27" s="2"/>
    </row>
  </sheetData>
  <mergeCells count="1">
    <mergeCell ref="B26:E27"/>
  </mergeCells>
  <pageMargins left="0.75" right="0.75" top="1" bottom="1" header="0.511811023622047" footer="0.511811023622047"/>
  <pageSetup paperSize="9" orientation="portrait" horizontalDpi="300" verticalDpi="30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O46"/>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8.6640625" defaultRowHeight="15" x14ac:dyDescent="0.2"/>
  <cols>
    <col min="1" max="1" width="5" customWidth="1"/>
    <col min="2" max="2" width="34" customWidth="1"/>
    <col min="3" max="3" width="20" customWidth="1"/>
    <col min="4" max="4" width="22" customWidth="1"/>
    <col min="5" max="9" width="11" customWidth="1"/>
    <col min="10" max="12" width="13" customWidth="1"/>
    <col min="13" max="13" width="14" customWidth="1"/>
    <col min="14" max="14" width="16" customWidth="1"/>
    <col min="15" max="15" width="38" customWidth="1"/>
  </cols>
  <sheetData>
    <row r="2" spans="1:15" ht="18" x14ac:dyDescent="0.2">
      <c r="B2" s="3" t="s">
        <v>60</v>
      </c>
    </row>
    <row r="3" spans="1:15" x14ac:dyDescent="0.2">
      <c r="B3" s="4" t="s">
        <v>61</v>
      </c>
    </row>
    <row r="4" spans="1:15" x14ac:dyDescent="0.2">
      <c r="B4" s="4" t="s">
        <v>62</v>
      </c>
    </row>
    <row r="6" spans="1:15" ht="33.75" customHeight="1" x14ac:dyDescent="0.2">
      <c r="A6" s="13" t="s">
        <v>63</v>
      </c>
      <c r="B6" s="13" t="s">
        <v>64</v>
      </c>
      <c r="C6" s="13" t="s">
        <v>65</v>
      </c>
      <c r="D6" s="13" t="s">
        <v>66</v>
      </c>
      <c r="E6" s="13" t="s">
        <v>67</v>
      </c>
      <c r="F6" s="13" t="s">
        <v>68</v>
      </c>
      <c r="G6" s="13" t="s">
        <v>69</v>
      </c>
      <c r="H6" s="13" t="s">
        <v>70</v>
      </c>
      <c r="I6" s="13" t="s">
        <v>71</v>
      </c>
      <c r="J6" s="13" t="s">
        <v>72</v>
      </c>
      <c r="K6" s="13" t="s">
        <v>73</v>
      </c>
      <c r="L6" s="13" t="s">
        <v>74</v>
      </c>
      <c r="M6" s="13" t="s">
        <v>75</v>
      </c>
      <c r="N6" s="13" t="s">
        <v>76</v>
      </c>
      <c r="O6" s="13" t="s">
        <v>77</v>
      </c>
    </row>
    <row r="7" spans="1:15" ht="28" x14ac:dyDescent="0.2">
      <c r="A7" s="14">
        <v>1</v>
      </c>
      <c r="B7" s="15" t="s">
        <v>78</v>
      </c>
      <c r="C7" s="15" t="s">
        <v>79</v>
      </c>
      <c r="D7" s="15" t="s">
        <v>80</v>
      </c>
      <c r="E7" s="16">
        <v>2</v>
      </c>
      <c r="F7" s="16">
        <v>3</v>
      </c>
      <c r="G7" s="16">
        <v>3</v>
      </c>
      <c r="H7" s="16">
        <v>3</v>
      </c>
      <c r="I7" s="17">
        <f t="shared" ref="I7:I46" si="0">IF(COUNT(E7:H7)&lt;4,"",MAX(E7:H7))</f>
        <v>3</v>
      </c>
      <c r="J7" s="18">
        <f>IF(COUNT(E7:H7)&lt;4,"",IF(E7&gt;=3,Schadensarten!$C$15,IF(F7&gt;=3,Schadensarten!$C$16,IF(G7&gt;=3,Schadensarten!$C$17,IF(H7&gt;=3,Schadensarten!$C$18,IF(H7&gt;=2,Schadensarten!$C$23,Schadensarten!$C$24))))))</f>
        <v>24</v>
      </c>
      <c r="K7" s="18">
        <f>IF(J7="","",ROUND(J7*Schadensarten!$C$19,1))</f>
        <v>16.100000000000001</v>
      </c>
      <c r="L7" s="16">
        <v>24</v>
      </c>
      <c r="M7" s="16" t="s">
        <v>81</v>
      </c>
      <c r="N7" s="16">
        <v>48</v>
      </c>
      <c r="O7" s="19" t="s">
        <v>82</v>
      </c>
    </row>
    <row r="8" spans="1:15" x14ac:dyDescent="0.2">
      <c r="A8" s="14">
        <v>2</v>
      </c>
      <c r="B8" s="20"/>
      <c r="C8" s="20"/>
      <c r="D8" s="20"/>
      <c r="E8" s="11"/>
      <c r="F8" s="11"/>
      <c r="G8" s="11"/>
      <c r="H8" s="11"/>
      <c r="I8" s="17" t="str">
        <f t="shared" si="0"/>
        <v/>
      </c>
      <c r="J8" s="18" t="str">
        <f>IF(COUNT(E8:H8)&lt;4,"",IF(E8&gt;=3,Schadensarten!$C$15,IF(F8&gt;=3,Schadensarten!$C$16,IF(G8&gt;=3,Schadensarten!$C$17,IF(H8&gt;=3,Schadensarten!$C$18,IF(H8&gt;=2,Schadensarten!$C$23,Schadensarten!$C$24))))))</f>
        <v/>
      </c>
      <c r="K8" s="18" t="str">
        <f>IF(J8="","",ROUND(J8*Schadensarten!$C$19,1))</f>
        <v/>
      </c>
      <c r="L8" s="11"/>
      <c r="M8" s="11"/>
      <c r="N8" s="11"/>
      <c r="O8" s="20"/>
    </row>
    <row r="9" spans="1:15" x14ac:dyDescent="0.2">
      <c r="A9" s="14">
        <v>3</v>
      </c>
      <c r="B9" s="20"/>
      <c r="C9" s="20"/>
      <c r="D9" s="20"/>
      <c r="E9" s="11"/>
      <c r="F9" s="11"/>
      <c r="G9" s="11"/>
      <c r="H9" s="11"/>
      <c r="I9" s="17" t="str">
        <f t="shared" si="0"/>
        <v/>
      </c>
      <c r="J9" s="18" t="str">
        <f>IF(COUNT(E9:H9)&lt;4,"",IF(E9&gt;=3,Schadensarten!$C$15,IF(F9&gt;=3,Schadensarten!$C$16,IF(G9&gt;=3,Schadensarten!$C$17,IF(H9&gt;=3,Schadensarten!$C$18,IF(H9&gt;=2,Schadensarten!$C$23,Schadensarten!$C$24))))))</f>
        <v/>
      </c>
      <c r="K9" s="18" t="str">
        <f>IF(J9="","",ROUND(J9*Schadensarten!$C$19,1))</f>
        <v/>
      </c>
      <c r="L9" s="11"/>
      <c r="M9" s="11"/>
      <c r="N9" s="11"/>
      <c r="O9" s="20"/>
    </row>
    <row r="10" spans="1:15" x14ac:dyDescent="0.2">
      <c r="A10" s="14">
        <v>4</v>
      </c>
      <c r="B10" s="20"/>
      <c r="C10" s="20"/>
      <c r="D10" s="20"/>
      <c r="E10" s="11"/>
      <c r="F10" s="11"/>
      <c r="G10" s="11"/>
      <c r="H10" s="11"/>
      <c r="I10" s="17" t="str">
        <f t="shared" si="0"/>
        <v/>
      </c>
      <c r="J10" s="18" t="str">
        <f>IF(COUNT(E10:H10)&lt;4,"",IF(E10&gt;=3,Schadensarten!$C$15,IF(F10&gt;=3,Schadensarten!$C$16,IF(G10&gt;=3,Schadensarten!$C$17,IF(H10&gt;=3,Schadensarten!$C$18,IF(H10&gt;=2,Schadensarten!$C$23,Schadensarten!$C$24))))))</f>
        <v/>
      </c>
      <c r="K10" s="18" t="str">
        <f>IF(J10="","",ROUND(J10*Schadensarten!$C$19,1))</f>
        <v/>
      </c>
      <c r="L10" s="11"/>
      <c r="M10" s="11"/>
      <c r="N10" s="11"/>
      <c r="O10" s="20"/>
    </row>
    <row r="11" spans="1:15" x14ac:dyDescent="0.2">
      <c r="A11" s="14">
        <v>5</v>
      </c>
      <c r="B11" s="20"/>
      <c r="C11" s="20"/>
      <c r="D11" s="20"/>
      <c r="E11" s="11"/>
      <c r="F11" s="11"/>
      <c r="G11" s="11"/>
      <c r="H11" s="11"/>
      <c r="I11" s="17" t="str">
        <f t="shared" si="0"/>
        <v/>
      </c>
      <c r="J11" s="18" t="str">
        <f>IF(COUNT(E11:H11)&lt;4,"",IF(E11&gt;=3,Schadensarten!$C$15,IF(F11&gt;=3,Schadensarten!$C$16,IF(G11&gt;=3,Schadensarten!$C$17,IF(H11&gt;=3,Schadensarten!$C$18,IF(H11&gt;=2,Schadensarten!$C$23,Schadensarten!$C$24))))))</f>
        <v/>
      </c>
      <c r="K11" s="18" t="str">
        <f>IF(J11="","",ROUND(J11*Schadensarten!$C$19,1))</f>
        <v/>
      </c>
      <c r="L11" s="11"/>
      <c r="M11" s="11"/>
      <c r="N11" s="11"/>
      <c r="O11" s="20"/>
    </row>
    <row r="12" spans="1:15" x14ac:dyDescent="0.2">
      <c r="A12" s="14">
        <v>6</v>
      </c>
      <c r="B12" s="20"/>
      <c r="C12" s="20"/>
      <c r="D12" s="20"/>
      <c r="E12" s="11"/>
      <c r="F12" s="11"/>
      <c r="G12" s="11"/>
      <c r="H12" s="11"/>
      <c r="I12" s="17" t="str">
        <f t="shared" si="0"/>
        <v/>
      </c>
      <c r="J12" s="18" t="str">
        <f>IF(COUNT(E12:H12)&lt;4,"",IF(E12&gt;=3,Schadensarten!$C$15,IF(F12&gt;=3,Schadensarten!$C$16,IF(G12&gt;=3,Schadensarten!$C$17,IF(H12&gt;=3,Schadensarten!$C$18,IF(H12&gt;=2,Schadensarten!$C$23,Schadensarten!$C$24))))))</f>
        <v/>
      </c>
      <c r="K12" s="18" t="str">
        <f>IF(J12="","",ROUND(J12*Schadensarten!$C$19,1))</f>
        <v/>
      </c>
      <c r="L12" s="11"/>
      <c r="M12" s="11"/>
      <c r="N12" s="11"/>
      <c r="O12" s="20"/>
    </row>
    <row r="13" spans="1:15" x14ac:dyDescent="0.2">
      <c r="A13" s="14">
        <v>7</v>
      </c>
      <c r="B13" s="20"/>
      <c r="C13" s="20"/>
      <c r="D13" s="20"/>
      <c r="E13" s="11"/>
      <c r="F13" s="11"/>
      <c r="G13" s="11"/>
      <c r="H13" s="11"/>
      <c r="I13" s="17" t="str">
        <f t="shared" si="0"/>
        <v/>
      </c>
      <c r="J13" s="18" t="str">
        <f>IF(COUNT(E13:H13)&lt;4,"",IF(E13&gt;=3,Schadensarten!$C$15,IF(F13&gt;=3,Schadensarten!$C$16,IF(G13&gt;=3,Schadensarten!$C$17,IF(H13&gt;=3,Schadensarten!$C$18,IF(H13&gt;=2,Schadensarten!$C$23,Schadensarten!$C$24))))))</f>
        <v/>
      </c>
      <c r="K13" s="18" t="str">
        <f>IF(J13="","",ROUND(J13*Schadensarten!$C$19,1))</f>
        <v/>
      </c>
      <c r="L13" s="11"/>
      <c r="M13" s="11"/>
      <c r="N13" s="11"/>
      <c r="O13" s="20"/>
    </row>
    <row r="14" spans="1:15" x14ac:dyDescent="0.2">
      <c r="A14" s="14">
        <v>8</v>
      </c>
      <c r="B14" s="20"/>
      <c r="C14" s="20"/>
      <c r="D14" s="20"/>
      <c r="E14" s="11"/>
      <c r="F14" s="11"/>
      <c r="G14" s="11"/>
      <c r="H14" s="11"/>
      <c r="I14" s="17" t="str">
        <f t="shared" si="0"/>
        <v/>
      </c>
      <c r="J14" s="18" t="str">
        <f>IF(COUNT(E14:H14)&lt;4,"",IF(E14&gt;=3,Schadensarten!$C$15,IF(F14&gt;=3,Schadensarten!$C$16,IF(G14&gt;=3,Schadensarten!$C$17,IF(H14&gt;=3,Schadensarten!$C$18,IF(H14&gt;=2,Schadensarten!$C$23,Schadensarten!$C$24))))))</f>
        <v/>
      </c>
      <c r="K14" s="18" t="str">
        <f>IF(J14="","",ROUND(J14*Schadensarten!$C$19,1))</f>
        <v/>
      </c>
      <c r="L14" s="11"/>
      <c r="M14" s="11"/>
      <c r="N14" s="11"/>
      <c r="O14" s="20"/>
    </row>
    <row r="15" spans="1:15" x14ac:dyDescent="0.2">
      <c r="A15" s="14">
        <v>9</v>
      </c>
      <c r="B15" s="20"/>
      <c r="C15" s="20"/>
      <c r="D15" s="20"/>
      <c r="E15" s="11"/>
      <c r="F15" s="11"/>
      <c r="G15" s="11"/>
      <c r="H15" s="11"/>
      <c r="I15" s="17" t="str">
        <f t="shared" si="0"/>
        <v/>
      </c>
      <c r="J15" s="18" t="str">
        <f>IF(COUNT(E15:H15)&lt;4,"",IF(E15&gt;=3,Schadensarten!$C$15,IF(F15&gt;=3,Schadensarten!$C$16,IF(G15&gt;=3,Schadensarten!$C$17,IF(H15&gt;=3,Schadensarten!$C$18,IF(H15&gt;=2,Schadensarten!$C$23,Schadensarten!$C$24))))))</f>
        <v/>
      </c>
      <c r="K15" s="18" t="str">
        <f>IF(J15="","",ROUND(J15*Schadensarten!$C$19,1))</f>
        <v/>
      </c>
      <c r="L15" s="11"/>
      <c r="M15" s="11"/>
      <c r="N15" s="11"/>
      <c r="O15" s="20"/>
    </row>
    <row r="16" spans="1:15" x14ac:dyDescent="0.2">
      <c r="A16" s="14">
        <v>10</v>
      </c>
      <c r="B16" s="20"/>
      <c r="C16" s="20"/>
      <c r="D16" s="20"/>
      <c r="E16" s="11"/>
      <c r="F16" s="11"/>
      <c r="G16" s="11"/>
      <c r="H16" s="11"/>
      <c r="I16" s="17" t="str">
        <f t="shared" si="0"/>
        <v/>
      </c>
      <c r="J16" s="18" t="str">
        <f>IF(COUNT(E16:H16)&lt;4,"",IF(E16&gt;=3,Schadensarten!$C$15,IF(F16&gt;=3,Schadensarten!$C$16,IF(G16&gt;=3,Schadensarten!$C$17,IF(H16&gt;=3,Schadensarten!$C$18,IF(H16&gt;=2,Schadensarten!$C$23,Schadensarten!$C$24))))))</f>
        <v/>
      </c>
      <c r="K16" s="18" t="str">
        <f>IF(J16="","",ROUND(J16*Schadensarten!$C$19,1))</f>
        <v/>
      </c>
      <c r="L16" s="11"/>
      <c r="M16" s="11"/>
      <c r="N16" s="11"/>
      <c r="O16" s="20"/>
    </row>
    <row r="17" spans="1:15" x14ac:dyDescent="0.2">
      <c r="A17" s="14">
        <v>11</v>
      </c>
      <c r="B17" s="20"/>
      <c r="C17" s="20"/>
      <c r="D17" s="20"/>
      <c r="E17" s="11"/>
      <c r="F17" s="11"/>
      <c r="G17" s="11"/>
      <c r="H17" s="11"/>
      <c r="I17" s="17" t="str">
        <f t="shared" si="0"/>
        <v/>
      </c>
      <c r="J17" s="18" t="str">
        <f>IF(COUNT(E17:H17)&lt;4,"",IF(E17&gt;=3,Schadensarten!$C$15,IF(F17&gt;=3,Schadensarten!$C$16,IF(G17&gt;=3,Schadensarten!$C$17,IF(H17&gt;=3,Schadensarten!$C$18,IF(H17&gt;=2,Schadensarten!$C$23,Schadensarten!$C$24))))))</f>
        <v/>
      </c>
      <c r="K17" s="18" t="str">
        <f>IF(J17="","",ROUND(J17*Schadensarten!$C$19,1))</f>
        <v/>
      </c>
      <c r="L17" s="11"/>
      <c r="M17" s="11"/>
      <c r="N17" s="11"/>
      <c r="O17" s="20"/>
    </row>
    <row r="18" spans="1:15" x14ac:dyDescent="0.2">
      <c r="A18" s="14">
        <v>12</v>
      </c>
      <c r="B18" s="20"/>
      <c r="C18" s="20"/>
      <c r="D18" s="20"/>
      <c r="E18" s="11"/>
      <c r="F18" s="11"/>
      <c r="G18" s="11"/>
      <c r="H18" s="11"/>
      <c r="I18" s="17" t="str">
        <f t="shared" si="0"/>
        <v/>
      </c>
      <c r="J18" s="18" t="str">
        <f>IF(COUNT(E18:H18)&lt;4,"",IF(E18&gt;=3,Schadensarten!$C$15,IF(F18&gt;=3,Schadensarten!$C$16,IF(G18&gt;=3,Schadensarten!$C$17,IF(H18&gt;=3,Schadensarten!$C$18,IF(H18&gt;=2,Schadensarten!$C$23,Schadensarten!$C$24))))))</f>
        <v/>
      </c>
      <c r="K18" s="18" t="str">
        <f>IF(J18="","",ROUND(J18*Schadensarten!$C$19,1))</f>
        <v/>
      </c>
      <c r="L18" s="11"/>
      <c r="M18" s="11"/>
      <c r="N18" s="11"/>
      <c r="O18" s="20"/>
    </row>
    <row r="19" spans="1:15" x14ac:dyDescent="0.2">
      <c r="A19" s="14">
        <v>13</v>
      </c>
      <c r="B19" s="20"/>
      <c r="C19" s="20"/>
      <c r="D19" s="20"/>
      <c r="E19" s="11"/>
      <c r="F19" s="11"/>
      <c r="G19" s="11"/>
      <c r="H19" s="11"/>
      <c r="I19" s="17" t="str">
        <f t="shared" si="0"/>
        <v/>
      </c>
      <c r="J19" s="18" t="str">
        <f>IF(COUNT(E19:H19)&lt;4,"",IF(E19&gt;=3,Schadensarten!$C$15,IF(F19&gt;=3,Schadensarten!$C$16,IF(G19&gt;=3,Schadensarten!$C$17,IF(H19&gt;=3,Schadensarten!$C$18,IF(H19&gt;=2,Schadensarten!$C$23,Schadensarten!$C$24))))))</f>
        <v/>
      </c>
      <c r="K19" s="18" t="str">
        <f>IF(J19="","",ROUND(J19*Schadensarten!$C$19,1))</f>
        <v/>
      </c>
      <c r="L19" s="11"/>
      <c r="M19" s="11"/>
      <c r="N19" s="11"/>
      <c r="O19" s="20"/>
    </row>
    <row r="20" spans="1:15" x14ac:dyDescent="0.2">
      <c r="A20" s="14">
        <v>14</v>
      </c>
      <c r="B20" s="20"/>
      <c r="C20" s="20"/>
      <c r="D20" s="20"/>
      <c r="E20" s="11"/>
      <c r="F20" s="11"/>
      <c r="G20" s="11"/>
      <c r="H20" s="11"/>
      <c r="I20" s="17" t="str">
        <f t="shared" si="0"/>
        <v/>
      </c>
      <c r="J20" s="18" t="str">
        <f>IF(COUNT(E20:H20)&lt;4,"",IF(E20&gt;=3,Schadensarten!$C$15,IF(F20&gt;=3,Schadensarten!$C$16,IF(G20&gt;=3,Schadensarten!$C$17,IF(H20&gt;=3,Schadensarten!$C$18,IF(H20&gt;=2,Schadensarten!$C$23,Schadensarten!$C$24))))))</f>
        <v/>
      </c>
      <c r="K20" s="18" t="str">
        <f>IF(J20="","",ROUND(J20*Schadensarten!$C$19,1))</f>
        <v/>
      </c>
      <c r="L20" s="11"/>
      <c r="M20" s="11"/>
      <c r="N20" s="11"/>
      <c r="O20" s="20"/>
    </row>
    <row r="21" spans="1:15" x14ac:dyDescent="0.2">
      <c r="A21" s="14">
        <v>15</v>
      </c>
      <c r="B21" s="20"/>
      <c r="C21" s="20"/>
      <c r="D21" s="20"/>
      <c r="E21" s="11"/>
      <c r="F21" s="11"/>
      <c r="G21" s="11"/>
      <c r="H21" s="11"/>
      <c r="I21" s="17" t="str">
        <f t="shared" si="0"/>
        <v/>
      </c>
      <c r="J21" s="18" t="str">
        <f>IF(COUNT(E21:H21)&lt;4,"",IF(E21&gt;=3,Schadensarten!$C$15,IF(F21&gt;=3,Schadensarten!$C$16,IF(G21&gt;=3,Schadensarten!$C$17,IF(H21&gt;=3,Schadensarten!$C$18,IF(H21&gt;=2,Schadensarten!$C$23,Schadensarten!$C$24))))))</f>
        <v/>
      </c>
      <c r="K21" s="18" t="str">
        <f>IF(J21="","",ROUND(J21*Schadensarten!$C$19,1))</f>
        <v/>
      </c>
      <c r="L21" s="11"/>
      <c r="M21" s="11"/>
      <c r="N21" s="11"/>
      <c r="O21" s="20"/>
    </row>
    <row r="22" spans="1:15" x14ac:dyDescent="0.2">
      <c r="A22" s="14">
        <v>16</v>
      </c>
      <c r="B22" s="20"/>
      <c r="C22" s="20"/>
      <c r="D22" s="20"/>
      <c r="E22" s="11"/>
      <c r="F22" s="11"/>
      <c r="G22" s="11"/>
      <c r="H22" s="11"/>
      <c r="I22" s="17" t="str">
        <f t="shared" si="0"/>
        <v/>
      </c>
      <c r="J22" s="18" t="str">
        <f>IF(COUNT(E22:H22)&lt;4,"",IF(E22&gt;=3,Schadensarten!$C$15,IF(F22&gt;=3,Schadensarten!$C$16,IF(G22&gt;=3,Schadensarten!$C$17,IF(H22&gt;=3,Schadensarten!$C$18,IF(H22&gt;=2,Schadensarten!$C$23,Schadensarten!$C$24))))))</f>
        <v/>
      </c>
      <c r="K22" s="18" t="str">
        <f>IF(J22="","",ROUND(J22*Schadensarten!$C$19,1))</f>
        <v/>
      </c>
      <c r="L22" s="11"/>
      <c r="M22" s="11"/>
      <c r="N22" s="11"/>
      <c r="O22" s="20"/>
    </row>
    <row r="23" spans="1:15" x14ac:dyDescent="0.2">
      <c r="A23" s="14">
        <v>17</v>
      </c>
      <c r="B23" s="20"/>
      <c r="C23" s="20"/>
      <c r="D23" s="20"/>
      <c r="E23" s="11"/>
      <c r="F23" s="11"/>
      <c r="G23" s="11"/>
      <c r="H23" s="11"/>
      <c r="I23" s="17" t="str">
        <f t="shared" si="0"/>
        <v/>
      </c>
      <c r="J23" s="18" t="str">
        <f>IF(COUNT(E23:H23)&lt;4,"",IF(E23&gt;=3,Schadensarten!$C$15,IF(F23&gt;=3,Schadensarten!$C$16,IF(G23&gt;=3,Schadensarten!$C$17,IF(H23&gt;=3,Schadensarten!$C$18,IF(H23&gt;=2,Schadensarten!$C$23,Schadensarten!$C$24))))))</f>
        <v/>
      </c>
      <c r="K23" s="18" t="str">
        <f>IF(J23="","",ROUND(J23*Schadensarten!$C$19,1))</f>
        <v/>
      </c>
      <c r="L23" s="11"/>
      <c r="M23" s="11"/>
      <c r="N23" s="11"/>
      <c r="O23" s="20"/>
    </row>
    <row r="24" spans="1:15" x14ac:dyDescent="0.2">
      <c r="A24" s="14">
        <v>18</v>
      </c>
      <c r="B24" s="20"/>
      <c r="C24" s="20"/>
      <c r="D24" s="20"/>
      <c r="E24" s="11"/>
      <c r="F24" s="11"/>
      <c r="G24" s="11"/>
      <c r="H24" s="11"/>
      <c r="I24" s="17" t="str">
        <f t="shared" si="0"/>
        <v/>
      </c>
      <c r="J24" s="18" t="str">
        <f>IF(COUNT(E24:H24)&lt;4,"",IF(E24&gt;=3,Schadensarten!$C$15,IF(F24&gt;=3,Schadensarten!$C$16,IF(G24&gt;=3,Schadensarten!$C$17,IF(H24&gt;=3,Schadensarten!$C$18,IF(H24&gt;=2,Schadensarten!$C$23,Schadensarten!$C$24))))))</f>
        <v/>
      </c>
      <c r="K24" s="18" t="str">
        <f>IF(J24="","",ROUND(J24*Schadensarten!$C$19,1))</f>
        <v/>
      </c>
      <c r="L24" s="11"/>
      <c r="M24" s="11"/>
      <c r="N24" s="11"/>
      <c r="O24" s="20"/>
    </row>
    <row r="25" spans="1:15" x14ac:dyDescent="0.2">
      <c r="A25" s="14">
        <v>19</v>
      </c>
      <c r="B25" s="20"/>
      <c r="C25" s="20"/>
      <c r="D25" s="20"/>
      <c r="E25" s="11"/>
      <c r="F25" s="11"/>
      <c r="G25" s="11"/>
      <c r="H25" s="11"/>
      <c r="I25" s="17" t="str">
        <f t="shared" si="0"/>
        <v/>
      </c>
      <c r="J25" s="18" t="str">
        <f>IF(COUNT(E25:H25)&lt;4,"",IF(E25&gt;=3,Schadensarten!$C$15,IF(F25&gt;=3,Schadensarten!$C$16,IF(G25&gt;=3,Schadensarten!$C$17,IF(H25&gt;=3,Schadensarten!$C$18,IF(H25&gt;=2,Schadensarten!$C$23,Schadensarten!$C$24))))))</f>
        <v/>
      </c>
      <c r="K25" s="18" t="str">
        <f>IF(J25="","",ROUND(J25*Schadensarten!$C$19,1))</f>
        <v/>
      </c>
      <c r="L25" s="11"/>
      <c r="M25" s="11"/>
      <c r="N25" s="11"/>
      <c r="O25" s="20"/>
    </row>
    <row r="26" spans="1:15" x14ac:dyDescent="0.2">
      <c r="A26" s="14">
        <v>20</v>
      </c>
      <c r="B26" s="20"/>
      <c r="C26" s="20"/>
      <c r="D26" s="20"/>
      <c r="E26" s="11"/>
      <c r="F26" s="11"/>
      <c r="G26" s="11"/>
      <c r="H26" s="11"/>
      <c r="I26" s="17" t="str">
        <f t="shared" si="0"/>
        <v/>
      </c>
      <c r="J26" s="18" t="str">
        <f>IF(COUNT(E26:H26)&lt;4,"",IF(E26&gt;=3,Schadensarten!$C$15,IF(F26&gt;=3,Schadensarten!$C$16,IF(G26&gt;=3,Schadensarten!$C$17,IF(H26&gt;=3,Schadensarten!$C$18,IF(H26&gt;=2,Schadensarten!$C$23,Schadensarten!$C$24))))))</f>
        <v/>
      </c>
      <c r="K26" s="18" t="str">
        <f>IF(J26="","",ROUND(J26*Schadensarten!$C$19,1))</f>
        <v/>
      </c>
      <c r="L26" s="11"/>
      <c r="M26" s="11"/>
      <c r="N26" s="11"/>
      <c r="O26" s="20"/>
    </row>
    <row r="27" spans="1:15" x14ac:dyDescent="0.2">
      <c r="A27" s="14">
        <v>21</v>
      </c>
      <c r="B27" s="20"/>
      <c r="C27" s="20"/>
      <c r="D27" s="20"/>
      <c r="E27" s="11"/>
      <c r="F27" s="11"/>
      <c r="G27" s="11"/>
      <c r="H27" s="11"/>
      <c r="I27" s="17" t="str">
        <f t="shared" si="0"/>
        <v/>
      </c>
      <c r="J27" s="18" t="str">
        <f>IF(COUNT(E27:H27)&lt;4,"",IF(E27&gt;=3,Schadensarten!$C$15,IF(F27&gt;=3,Schadensarten!$C$16,IF(G27&gt;=3,Schadensarten!$C$17,IF(H27&gt;=3,Schadensarten!$C$18,IF(H27&gt;=2,Schadensarten!$C$23,Schadensarten!$C$24))))))</f>
        <v/>
      </c>
      <c r="K27" s="18" t="str">
        <f>IF(J27="","",ROUND(J27*Schadensarten!$C$19,1))</f>
        <v/>
      </c>
      <c r="L27" s="11"/>
      <c r="M27" s="11"/>
      <c r="N27" s="11"/>
      <c r="O27" s="20"/>
    </row>
    <row r="28" spans="1:15" x14ac:dyDescent="0.2">
      <c r="A28" s="14">
        <v>22</v>
      </c>
      <c r="B28" s="20"/>
      <c r="C28" s="20"/>
      <c r="D28" s="20"/>
      <c r="E28" s="11"/>
      <c r="F28" s="11"/>
      <c r="G28" s="11"/>
      <c r="H28" s="11"/>
      <c r="I28" s="17" t="str">
        <f t="shared" si="0"/>
        <v/>
      </c>
      <c r="J28" s="18" t="str">
        <f>IF(COUNT(E28:H28)&lt;4,"",IF(E28&gt;=3,Schadensarten!$C$15,IF(F28&gt;=3,Schadensarten!$C$16,IF(G28&gt;=3,Schadensarten!$C$17,IF(H28&gt;=3,Schadensarten!$C$18,IF(H28&gt;=2,Schadensarten!$C$23,Schadensarten!$C$24))))))</f>
        <v/>
      </c>
      <c r="K28" s="18" t="str">
        <f>IF(J28="","",ROUND(J28*Schadensarten!$C$19,1))</f>
        <v/>
      </c>
      <c r="L28" s="11"/>
      <c r="M28" s="11"/>
      <c r="N28" s="11"/>
      <c r="O28" s="20"/>
    </row>
    <row r="29" spans="1:15" x14ac:dyDescent="0.2">
      <c r="A29" s="14">
        <v>23</v>
      </c>
      <c r="B29" s="20"/>
      <c r="C29" s="20"/>
      <c r="D29" s="20"/>
      <c r="E29" s="11"/>
      <c r="F29" s="11"/>
      <c r="G29" s="11"/>
      <c r="H29" s="11"/>
      <c r="I29" s="17" t="str">
        <f t="shared" si="0"/>
        <v/>
      </c>
      <c r="J29" s="18" t="str">
        <f>IF(COUNT(E29:H29)&lt;4,"",IF(E29&gt;=3,Schadensarten!$C$15,IF(F29&gt;=3,Schadensarten!$C$16,IF(G29&gt;=3,Schadensarten!$C$17,IF(H29&gt;=3,Schadensarten!$C$18,IF(H29&gt;=2,Schadensarten!$C$23,Schadensarten!$C$24))))))</f>
        <v/>
      </c>
      <c r="K29" s="18" t="str">
        <f>IF(J29="","",ROUND(J29*Schadensarten!$C$19,1))</f>
        <v/>
      </c>
      <c r="L29" s="11"/>
      <c r="M29" s="11"/>
      <c r="N29" s="11"/>
      <c r="O29" s="20"/>
    </row>
    <row r="30" spans="1:15" x14ac:dyDescent="0.2">
      <c r="A30" s="14">
        <v>24</v>
      </c>
      <c r="B30" s="20"/>
      <c r="C30" s="20"/>
      <c r="D30" s="20"/>
      <c r="E30" s="11"/>
      <c r="F30" s="11"/>
      <c r="G30" s="11"/>
      <c r="H30" s="11"/>
      <c r="I30" s="17" t="str">
        <f t="shared" si="0"/>
        <v/>
      </c>
      <c r="J30" s="18" t="str">
        <f>IF(COUNT(E30:H30)&lt;4,"",IF(E30&gt;=3,Schadensarten!$C$15,IF(F30&gt;=3,Schadensarten!$C$16,IF(G30&gt;=3,Schadensarten!$C$17,IF(H30&gt;=3,Schadensarten!$C$18,IF(H30&gt;=2,Schadensarten!$C$23,Schadensarten!$C$24))))))</f>
        <v/>
      </c>
      <c r="K30" s="18" t="str">
        <f>IF(J30="","",ROUND(J30*Schadensarten!$C$19,1))</f>
        <v/>
      </c>
      <c r="L30" s="11"/>
      <c r="M30" s="11"/>
      <c r="N30" s="11"/>
      <c r="O30" s="20"/>
    </row>
    <row r="31" spans="1:15" x14ac:dyDescent="0.2">
      <c r="A31" s="14">
        <v>25</v>
      </c>
      <c r="B31" s="20"/>
      <c r="C31" s="20"/>
      <c r="D31" s="20"/>
      <c r="E31" s="11"/>
      <c r="F31" s="11"/>
      <c r="G31" s="11"/>
      <c r="H31" s="11"/>
      <c r="I31" s="17" t="str">
        <f t="shared" si="0"/>
        <v/>
      </c>
      <c r="J31" s="18" t="str">
        <f>IF(COUNT(E31:H31)&lt;4,"",IF(E31&gt;=3,Schadensarten!$C$15,IF(F31&gt;=3,Schadensarten!$C$16,IF(G31&gt;=3,Schadensarten!$C$17,IF(H31&gt;=3,Schadensarten!$C$18,IF(H31&gt;=2,Schadensarten!$C$23,Schadensarten!$C$24))))))</f>
        <v/>
      </c>
      <c r="K31" s="18" t="str">
        <f>IF(J31="","",ROUND(J31*Schadensarten!$C$19,1))</f>
        <v/>
      </c>
      <c r="L31" s="11"/>
      <c r="M31" s="11"/>
      <c r="N31" s="11"/>
      <c r="O31" s="20"/>
    </row>
    <row r="32" spans="1:15" x14ac:dyDescent="0.2">
      <c r="A32" s="14">
        <v>26</v>
      </c>
      <c r="B32" s="20"/>
      <c r="C32" s="20"/>
      <c r="D32" s="20"/>
      <c r="E32" s="11"/>
      <c r="F32" s="11"/>
      <c r="G32" s="11"/>
      <c r="H32" s="11"/>
      <c r="I32" s="17" t="str">
        <f t="shared" si="0"/>
        <v/>
      </c>
      <c r="J32" s="18" t="str">
        <f>IF(COUNT(E32:H32)&lt;4,"",IF(E32&gt;=3,Schadensarten!$C$15,IF(F32&gt;=3,Schadensarten!$C$16,IF(G32&gt;=3,Schadensarten!$C$17,IF(H32&gt;=3,Schadensarten!$C$18,IF(H32&gt;=2,Schadensarten!$C$23,Schadensarten!$C$24))))))</f>
        <v/>
      </c>
      <c r="K32" s="18" t="str">
        <f>IF(J32="","",ROUND(J32*Schadensarten!$C$19,1))</f>
        <v/>
      </c>
      <c r="L32" s="11"/>
      <c r="M32" s="11"/>
      <c r="N32" s="11"/>
      <c r="O32" s="20"/>
    </row>
    <row r="33" spans="1:15" x14ac:dyDescent="0.2">
      <c r="A33" s="14">
        <v>27</v>
      </c>
      <c r="B33" s="20"/>
      <c r="C33" s="20"/>
      <c r="D33" s="20"/>
      <c r="E33" s="11"/>
      <c r="F33" s="11"/>
      <c r="G33" s="11"/>
      <c r="H33" s="11"/>
      <c r="I33" s="17" t="str">
        <f t="shared" si="0"/>
        <v/>
      </c>
      <c r="J33" s="18" t="str">
        <f>IF(COUNT(E33:H33)&lt;4,"",IF(E33&gt;=3,Schadensarten!$C$15,IF(F33&gt;=3,Schadensarten!$C$16,IF(G33&gt;=3,Schadensarten!$C$17,IF(H33&gt;=3,Schadensarten!$C$18,IF(H33&gt;=2,Schadensarten!$C$23,Schadensarten!$C$24))))))</f>
        <v/>
      </c>
      <c r="K33" s="18" t="str">
        <f>IF(J33="","",ROUND(J33*Schadensarten!$C$19,1))</f>
        <v/>
      </c>
      <c r="L33" s="11"/>
      <c r="M33" s="11"/>
      <c r="N33" s="11"/>
      <c r="O33" s="20"/>
    </row>
    <row r="34" spans="1:15" x14ac:dyDescent="0.2">
      <c r="A34" s="14">
        <v>28</v>
      </c>
      <c r="B34" s="20"/>
      <c r="C34" s="20"/>
      <c r="D34" s="20"/>
      <c r="E34" s="11"/>
      <c r="F34" s="11"/>
      <c r="G34" s="11"/>
      <c r="H34" s="11"/>
      <c r="I34" s="17" t="str">
        <f t="shared" si="0"/>
        <v/>
      </c>
      <c r="J34" s="18" t="str">
        <f>IF(COUNT(E34:H34)&lt;4,"",IF(E34&gt;=3,Schadensarten!$C$15,IF(F34&gt;=3,Schadensarten!$C$16,IF(G34&gt;=3,Schadensarten!$C$17,IF(H34&gt;=3,Schadensarten!$C$18,IF(H34&gt;=2,Schadensarten!$C$23,Schadensarten!$C$24))))))</f>
        <v/>
      </c>
      <c r="K34" s="18" t="str">
        <f>IF(J34="","",ROUND(J34*Schadensarten!$C$19,1))</f>
        <v/>
      </c>
      <c r="L34" s="11"/>
      <c r="M34" s="11"/>
      <c r="N34" s="11"/>
      <c r="O34" s="20"/>
    </row>
    <row r="35" spans="1:15" x14ac:dyDescent="0.2">
      <c r="A35" s="14">
        <v>29</v>
      </c>
      <c r="B35" s="20"/>
      <c r="C35" s="20"/>
      <c r="D35" s="20"/>
      <c r="E35" s="11"/>
      <c r="F35" s="11"/>
      <c r="G35" s="11"/>
      <c r="H35" s="11"/>
      <c r="I35" s="17" t="str">
        <f t="shared" si="0"/>
        <v/>
      </c>
      <c r="J35" s="18" t="str">
        <f>IF(COUNT(E35:H35)&lt;4,"",IF(E35&gt;=3,Schadensarten!$C$15,IF(F35&gt;=3,Schadensarten!$C$16,IF(G35&gt;=3,Schadensarten!$C$17,IF(H35&gt;=3,Schadensarten!$C$18,IF(H35&gt;=2,Schadensarten!$C$23,Schadensarten!$C$24))))))</f>
        <v/>
      </c>
      <c r="K35" s="18" t="str">
        <f>IF(J35="","",ROUND(J35*Schadensarten!$C$19,1))</f>
        <v/>
      </c>
      <c r="L35" s="11"/>
      <c r="M35" s="11"/>
      <c r="N35" s="11"/>
      <c r="O35" s="20"/>
    </row>
    <row r="36" spans="1:15" x14ac:dyDescent="0.2">
      <c r="A36" s="14">
        <v>30</v>
      </c>
      <c r="B36" s="20"/>
      <c r="C36" s="20"/>
      <c r="D36" s="20"/>
      <c r="E36" s="11"/>
      <c r="F36" s="11"/>
      <c r="G36" s="11"/>
      <c r="H36" s="11"/>
      <c r="I36" s="17" t="str">
        <f t="shared" si="0"/>
        <v/>
      </c>
      <c r="J36" s="18" t="str">
        <f>IF(COUNT(E36:H36)&lt;4,"",IF(E36&gt;=3,Schadensarten!$C$15,IF(F36&gt;=3,Schadensarten!$C$16,IF(G36&gt;=3,Schadensarten!$C$17,IF(H36&gt;=3,Schadensarten!$C$18,IF(H36&gt;=2,Schadensarten!$C$23,Schadensarten!$C$24))))))</f>
        <v/>
      </c>
      <c r="K36" s="18" t="str">
        <f>IF(J36="","",ROUND(J36*Schadensarten!$C$19,1))</f>
        <v/>
      </c>
      <c r="L36" s="11"/>
      <c r="M36" s="11"/>
      <c r="N36" s="11"/>
      <c r="O36" s="20"/>
    </row>
    <row r="37" spans="1:15" x14ac:dyDescent="0.2">
      <c r="A37" s="14">
        <v>31</v>
      </c>
      <c r="B37" s="20"/>
      <c r="C37" s="20"/>
      <c r="D37" s="20"/>
      <c r="E37" s="11"/>
      <c r="F37" s="11"/>
      <c r="G37" s="11"/>
      <c r="H37" s="11"/>
      <c r="I37" s="17" t="str">
        <f t="shared" si="0"/>
        <v/>
      </c>
      <c r="J37" s="18" t="str">
        <f>IF(COUNT(E37:H37)&lt;4,"",IF(E37&gt;=3,Schadensarten!$C$15,IF(F37&gt;=3,Schadensarten!$C$16,IF(G37&gt;=3,Schadensarten!$C$17,IF(H37&gt;=3,Schadensarten!$C$18,IF(H37&gt;=2,Schadensarten!$C$23,Schadensarten!$C$24))))))</f>
        <v/>
      </c>
      <c r="K37" s="18" t="str">
        <f>IF(J37="","",ROUND(J37*Schadensarten!$C$19,1))</f>
        <v/>
      </c>
      <c r="L37" s="11"/>
      <c r="M37" s="11"/>
      <c r="N37" s="11"/>
      <c r="O37" s="20"/>
    </row>
    <row r="38" spans="1:15" x14ac:dyDescent="0.2">
      <c r="A38" s="14">
        <v>32</v>
      </c>
      <c r="B38" s="20"/>
      <c r="C38" s="20"/>
      <c r="D38" s="20"/>
      <c r="E38" s="11"/>
      <c r="F38" s="11"/>
      <c r="G38" s="11"/>
      <c r="H38" s="11"/>
      <c r="I38" s="17" t="str">
        <f t="shared" si="0"/>
        <v/>
      </c>
      <c r="J38" s="18" t="str">
        <f>IF(COUNT(E38:H38)&lt;4,"",IF(E38&gt;=3,Schadensarten!$C$15,IF(F38&gt;=3,Schadensarten!$C$16,IF(G38&gt;=3,Schadensarten!$C$17,IF(H38&gt;=3,Schadensarten!$C$18,IF(H38&gt;=2,Schadensarten!$C$23,Schadensarten!$C$24))))))</f>
        <v/>
      </c>
      <c r="K38" s="18" t="str">
        <f>IF(J38="","",ROUND(J38*Schadensarten!$C$19,1))</f>
        <v/>
      </c>
      <c r="L38" s="11"/>
      <c r="M38" s="11"/>
      <c r="N38" s="11"/>
      <c r="O38" s="20"/>
    </row>
    <row r="39" spans="1:15" x14ac:dyDescent="0.2">
      <c r="A39" s="14">
        <v>33</v>
      </c>
      <c r="B39" s="20"/>
      <c r="C39" s="20"/>
      <c r="D39" s="20"/>
      <c r="E39" s="11"/>
      <c r="F39" s="11"/>
      <c r="G39" s="11"/>
      <c r="H39" s="11"/>
      <c r="I39" s="17" t="str">
        <f t="shared" si="0"/>
        <v/>
      </c>
      <c r="J39" s="18" t="str">
        <f>IF(COUNT(E39:H39)&lt;4,"",IF(E39&gt;=3,Schadensarten!$C$15,IF(F39&gt;=3,Schadensarten!$C$16,IF(G39&gt;=3,Schadensarten!$C$17,IF(H39&gt;=3,Schadensarten!$C$18,IF(H39&gt;=2,Schadensarten!$C$23,Schadensarten!$C$24))))))</f>
        <v/>
      </c>
      <c r="K39" s="18" t="str">
        <f>IF(J39="","",ROUND(J39*Schadensarten!$C$19,1))</f>
        <v/>
      </c>
      <c r="L39" s="11"/>
      <c r="M39" s="11"/>
      <c r="N39" s="11"/>
      <c r="O39" s="20"/>
    </row>
    <row r="40" spans="1:15" x14ac:dyDescent="0.2">
      <c r="A40" s="14">
        <v>34</v>
      </c>
      <c r="B40" s="20"/>
      <c r="C40" s="20"/>
      <c r="D40" s="20"/>
      <c r="E40" s="11"/>
      <c r="F40" s="11"/>
      <c r="G40" s="11"/>
      <c r="H40" s="11"/>
      <c r="I40" s="17" t="str">
        <f t="shared" si="0"/>
        <v/>
      </c>
      <c r="J40" s="18" t="str">
        <f>IF(COUNT(E40:H40)&lt;4,"",IF(E40&gt;=3,Schadensarten!$C$15,IF(F40&gt;=3,Schadensarten!$C$16,IF(G40&gt;=3,Schadensarten!$C$17,IF(H40&gt;=3,Schadensarten!$C$18,IF(H40&gt;=2,Schadensarten!$C$23,Schadensarten!$C$24))))))</f>
        <v/>
      </c>
      <c r="K40" s="18" t="str">
        <f>IF(J40="","",ROUND(J40*Schadensarten!$C$19,1))</f>
        <v/>
      </c>
      <c r="L40" s="11"/>
      <c r="M40" s="11"/>
      <c r="N40" s="11"/>
      <c r="O40" s="20"/>
    </row>
    <row r="41" spans="1:15" x14ac:dyDescent="0.2">
      <c r="A41" s="14">
        <v>35</v>
      </c>
      <c r="B41" s="20"/>
      <c r="C41" s="20"/>
      <c r="D41" s="20"/>
      <c r="E41" s="11"/>
      <c r="F41" s="11"/>
      <c r="G41" s="11"/>
      <c r="H41" s="11"/>
      <c r="I41" s="17" t="str">
        <f t="shared" si="0"/>
        <v/>
      </c>
      <c r="J41" s="18" t="str">
        <f>IF(COUNT(E41:H41)&lt;4,"",IF(E41&gt;=3,Schadensarten!$C$15,IF(F41&gt;=3,Schadensarten!$C$16,IF(G41&gt;=3,Schadensarten!$C$17,IF(H41&gt;=3,Schadensarten!$C$18,IF(H41&gt;=2,Schadensarten!$C$23,Schadensarten!$C$24))))))</f>
        <v/>
      </c>
      <c r="K41" s="18" t="str">
        <f>IF(J41="","",ROUND(J41*Schadensarten!$C$19,1))</f>
        <v/>
      </c>
      <c r="L41" s="11"/>
      <c r="M41" s="11"/>
      <c r="N41" s="11"/>
      <c r="O41" s="20"/>
    </row>
    <row r="42" spans="1:15" x14ac:dyDescent="0.2">
      <c r="A42" s="14">
        <v>36</v>
      </c>
      <c r="B42" s="20"/>
      <c r="C42" s="20"/>
      <c r="D42" s="20"/>
      <c r="E42" s="11"/>
      <c r="F42" s="11"/>
      <c r="G42" s="11"/>
      <c r="H42" s="11"/>
      <c r="I42" s="17" t="str">
        <f t="shared" si="0"/>
        <v/>
      </c>
      <c r="J42" s="18" t="str">
        <f>IF(COUNT(E42:H42)&lt;4,"",IF(E42&gt;=3,Schadensarten!$C$15,IF(F42&gt;=3,Schadensarten!$C$16,IF(G42&gt;=3,Schadensarten!$C$17,IF(H42&gt;=3,Schadensarten!$C$18,IF(H42&gt;=2,Schadensarten!$C$23,Schadensarten!$C$24))))))</f>
        <v/>
      </c>
      <c r="K42" s="18" t="str">
        <f>IF(J42="","",ROUND(J42*Schadensarten!$C$19,1))</f>
        <v/>
      </c>
      <c r="L42" s="11"/>
      <c r="M42" s="11"/>
      <c r="N42" s="11"/>
      <c r="O42" s="20"/>
    </row>
    <row r="43" spans="1:15" x14ac:dyDescent="0.2">
      <c r="A43" s="14">
        <v>37</v>
      </c>
      <c r="B43" s="20"/>
      <c r="C43" s="20"/>
      <c r="D43" s="20"/>
      <c r="E43" s="11"/>
      <c r="F43" s="11"/>
      <c r="G43" s="11"/>
      <c r="H43" s="11"/>
      <c r="I43" s="17" t="str">
        <f t="shared" si="0"/>
        <v/>
      </c>
      <c r="J43" s="18" t="str">
        <f>IF(COUNT(E43:H43)&lt;4,"",IF(E43&gt;=3,Schadensarten!$C$15,IF(F43&gt;=3,Schadensarten!$C$16,IF(G43&gt;=3,Schadensarten!$C$17,IF(H43&gt;=3,Schadensarten!$C$18,IF(H43&gt;=2,Schadensarten!$C$23,Schadensarten!$C$24))))))</f>
        <v/>
      </c>
      <c r="K43" s="18" t="str">
        <f>IF(J43="","",ROUND(J43*Schadensarten!$C$19,1))</f>
        <v/>
      </c>
      <c r="L43" s="11"/>
      <c r="M43" s="11"/>
      <c r="N43" s="11"/>
      <c r="O43" s="20"/>
    </row>
    <row r="44" spans="1:15" x14ac:dyDescent="0.2">
      <c r="A44" s="14">
        <v>38</v>
      </c>
      <c r="B44" s="20"/>
      <c r="C44" s="20"/>
      <c r="D44" s="20"/>
      <c r="E44" s="11"/>
      <c r="F44" s="11"/>
      <c r="G44" s="11"/>
      <c r="H44" s="11"/>
      <c r="I44" s="17" t="str">
        <f t="shared" si="0"/>
        <v/>
      </c>
      <c r="J44" s="18" t="str">
        <f>IF(COUNT(E44:H44)&lt;4,"",IF(E44&gt;=3,Schadensarten!$C$15,IF(F44&gt;=3,Schadensarten!$C$16,IF(G44&gt;=3,Schadensarten!$C$17,IF(H44&gt;=3,Schadensarten!$C$18,IF(H44&gt;=2,Schadensarten!$C$23,Schadensarten!$C$24))))))</f>
        <v/>
      </c>
      <c r="K44" s="18" t="str">
        <f>IF(J44="","",ROUND(J44*Schadensarten!$C$19,1))</f>
        <v/>
      </c>
      <c r="L44" s="11"/>
      <c r="M44" s="11"/>
      <c r="N44" s="11"/>
      <c r="O44" s="20"/>
    </row>
    <row r="45" spans="1:15" x14ac:dyDescent="0.2">
      <c r="A45" s="14">
        <v>39</v>
      </c>
      <c r="B45" s="20"/>
      <c r="C45" s="20"/>
      <c r="D45" s="20"/>
      <c r="E45" s="11"/>
      <c r="F45" s="11"/>
      <c r="G45" s="11"/>
      <c r="H45" s="11"/>
      <c r="I45" s="17" t="str">
        <f t="shared" si="0"/>
        <v/>
      </c>
      <c r="J45" s="18" t="str">
        <f>IF(COUNT(E45:H45)&lt;4,"",IF(E45&gt;=3,Schadensarten!$C$15,IF(F45&gt;=3,Schadensarten!$C$16,IF(G45&gt;=3,Schadensarten!$C$17,IF(H45&gt;=3,Schadensarten!$C$18,IF(H45&gt;=2,Schadensarten!$C$23,Schadensarten!$C$24))))))</f>
        <v/>
      </c>
      <c r="K45" s="18" t="str">
        <f>IF(J45="","",ROUND(J45*Schadensarten!$C$19,1))</f>
        <v/>
      </c>
      <c r="L45" s="11"/>
      <c r="M45" s="11"/>
      <c r="N45" s="11"/>
      <c r="O45" s="20"/>
    </row>
    <row r="46" spans="1:15" x14ac:dyDescent="0.2">
      <c r="A46" s="14">
        <v>40</v>
      </c>
      <c r="B46" s="20"/>
      <c r="C46" s="20"/>
      <c r="D46" s="20"/>
      <c r="E46" s="11"/>
      <c r="F46" s="11"/>
      <c r="G46" s="11"/>
      <c r="H46" s="11"/>
      <c r="I46" s="17" t="str">
        <f t="shared" si="0"/>
        <v/>
      </c>
      <c r="J46" s="18" t="str">
        <f>IF(COUNT(E46:H46)&lt;4,"",IF(E46&gt;=3,Schadensarten!$C$15,IF(F46&gt;=3,Schadensarten!$C$16,IF(G46&gt;=3,Schadensarten!$C$17,IF(H46&gt;=3,Schadensarten!$C$18,IF(H46&gt;=2,Schadensarten!$C$23,Schadensarten!$C$24))))))</f>
        <v/>
      </c>
      <c r="K46" s="18" t="str">
        <f>IF(J46="","",ROUND(J46*Schadensarten!$C$19,1))</f>
        <v/>
      </c>
      <c r="L46" s="11"/>
      <c r="M46" s="11"/>
      <c r="N46" s="11"/>
      <c r="O46" s="20"/>
    </row>
  </sheetData>
  <dataValidations count="2">
    <dataValidation type="list" allowBlank="1" showErrorMessage="1" errorTitle="Ungueltig" error="Bitte 1, 2 oder 3 eintragen." sqref="E7:H46" xr:uid="{00000000-0002-0000-0200-000000000000}">
      <formula1>"1,2,3"</formula1>
      <formula2>0</formula2>
    </dataValidation>
    <dataValidation type="list" allowBlank="1" sqref="M7:M46" xr:uid="{00000000-0002-0000-0200-000001000000}">
      <formula1>"Ja,Nein,teilweise"</formula1>
      <formula2>0</formula2>
    </dataValidation>
  </dataValidations>
  <pageMargins left="0.75" right="0.75" top="1" bottom="1" header="0.511811023622047" footer="0.511811023622047"/>
  <pageSetup paperSize="9" orientation="portrait" horizontalDpi="300" verticalDpi="30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2:I54"/>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8.6640625" defaultRowHeight="15" x14ac:dyDescent="0.2"/>
  <cols>
    <col min="1" max="1" width="5" customWidth="1"/>
    <col min="2" max="2" width="34" customWidth="1"/>
    <col min="3" max="4" width="13" customWidth="1"/>
    <col min="5" max="5" width="15" customWidth="1"/>
    <col min="6" max="6" width="18" customWidth="1"/>
    <col min="7" max="7" width="10" customWidth="1"/>
    <col min="8" max="8" width="16" customWidth="1"/>
    <col min="9" max="9" width="44" customWidth="1"/>
  </cols>
  <sheetData>
    <row r="2" spans="1:9" ht="18" x14ac:dyDescent="0.2">
      <c r="B2" s="3" t="s">
        <v>83</v>
      </c>
    </row>
    <row r="3" spans="1:9" x14ac:dyDescent="0.2">
      <c r="B3" s="4" t="s">
        <v>84</v>
      </c>
    </row>
    <row r="6" spans="1:9" ht="33.75" customHeight="1" x14ac:dyDescent="0.2">
      <c r="A6" s="13" t="s">
        <v>63</v>
      </c>
      <c r="B6" s="13" t="s">
        <v>64</v>
      </c>
      <c r="C6" s="13" t="s">
        <v>72</v>
      </c>
      <c r="D6" s="13" t="s">
        <v>73</v>
      </c>
      <c r="E6" s="13" t="s">
        <v>85</v>
      </c>
      <c r="F6" s="13" t="s">
        <v>86</v>
      </c>
      <c r="G6" s="13" t="s">
        <v>87</v>
      </c>
      <c r="H6" s="13" t="s">
        <v>88</v>
      </c>
      <c r="I6" s="13" t="s">
        <v>89</v>
      </c>
    </row>
    <row r="7" spans="1:9" ht="28" x14ac:dyDescent="0.2">
      <c r="A7" s="17">
        <f>IF(Erhebung!B7="","",Erhebung!A7)</f>
        <v>1</v>
      </c>
      <c r="B7" s="21" t="str">
        <f>IF(Erhebung!B7="","",Erhebung!B7)</f>
        <v>Betreuungs- und Pflegedokumentation</v>
      </c>
      <c r="C7" s="18">
        <f>IF(Erhebung!J7="","",Erhebung!J7)</f>
        <v>24</v>
      </c>
      <c r="D7" s="18">
        <f>IF(Erhebung!K7="","",Erhebung!K7)</f>
        <v>16.100000000000001</v>
      </c>
      <c r="E7" s="17">
        <f>IF(D7="","",IF(D7&lt;=Schadensarten!$C$20,1,IF(D7&lt;=Schadensarten!$C$21,2,IF(D7&lt;=Schadensarten!$C$22,3,4))))</f>
        <v>2</v>
      </c>
      <c r="F7" s="21" t="str">
        <f t="shared" ref="F7:F46" si="0">IF(E7="","",IF(E7=1,"Stufe 1, sofort",IF(E7=2,"Stufe 2, Tag 1",IF(E7=3,"Stufe 3, Tag 2 bis 3","Stufe 4, danach"))))</f>
        <v>Stufe 2, Tag 1</v>
      </c>
      <c r="G7" s="17">
        <f t="shared" ref="G7:G46" si="1">IF(D7="","",RANK(D7,$D$7:$D$46,1))</f>
        <v>1</v>
      </c>
      <c r="H7" s="17" t="str">
        <f>IF(Erhebung!B7="","",Erhebung!M7)</f>
        <v>teilweise</v>
      </c>
      <c r="I7" s="22" t="str">
        <f>IF(E7="","",IF(AND(E7&lt;=2,Erhebung!M7="Nein"),"Hohe Prioritaet ohne Notbetrieb. Hier zuerst pruefen.",IF(AND(E7&lt;=2,Erhebung!L7&gt;D7),"Tolerierter Datenverlust groesser als das Wiederanlaufziel. Bitte pruefen.","")))</f>
        <v>Tolerierter Datenverlust groesser als das Wiederanlaufziel. Bitte pruefen.</v>
      </c>
    </row>
    <row r="8" spans="1:9" x14ac:dyDescent="0.2">
      <c r="A8" s="17" t="str">
        <f>IF(Erhebung!B8="","",Erhebung!A8)</f>
        <v/>
      </c>
      <c r="B8" s="21" t="str">
        <f>IF(Erhebung!B8="","",Erhebung!B8)</f>
        <v/>
      </c>
      <c r="C8" s="18" t="str">
        <f>IF(Erhebung!J8="","",Erhebung!J8)</f>
        <v/>
      </c>
      <c r="D8" s="18" t="str">
        <f>IF(Erhebung!K8="","",Erhebung!K8)</f>
        <v/>
      </c>
      <c r="E8" s="17" t="str">
        <f>IF(D8="","",IF(D8&lt;=Schadensarten!$C$20,1,IF(D8&lt;=Schadensarten!$C$21,2,IF(D8&lt;=Schadensarten!$C$22,3,4))))</f>
        <v/>
      </c>
      <c r="F8" s="21" t="str">
        <f t="shared" si="0"/>
        <v/>
      </c>
      <c r="G8" s="17" t="str">
        <f t="shared" si="1"/>
        <v/>
      </c>
      <c r="H8" s="17" t="str">
        <f>IF(Erhebung!B8="","",Erhebung!M8)</f>
        <v/>
      </c>
      <c r="I8" s="22" t="str">
        <f>IF(E8="","",IF(AND(E8&lt;=2,Erhebung!M8="Nein"),"Hohe Prioritaet ohne Notbetrieb. Hier zuerst pruefen.",IF(AND(E8&lt;=2,Erhebung!L8&gt;D8),"Tolerierter Datenverlust groesser als das Wiederanlaufziel. Bitte pruefen.","")))</f>
        <v/>
      </c>
    </row>
    <row r="9" spans="1:9" x14ac:dyDescent="0.2">
      <c r="A9" s="17" t="str">
        <f>IF(Erhebung!B9="","",Erhebung!A9)</f>
        <v/>
      </c>
      <c r="B9" s="21" t="str">
        <f>IF(Erhebung!B9="","",Erhebung!B9)</f>
        <v/>
      </c>
      <c r="C9" s="18" t="str">
        <f>IF(Erhebung!J9="","",Erhebung!J9)</f>
        <v/>
      </c>
      <c r="D9" s="18" t="str">
        <f>IF(Erhebung!K9="","",Erhebung!K9)</f>
        <v/>
      </c>
      <c r="E9" s="17" t="str">
        <f>IF(D9="","",IF(D9&lt;=Schadensarten!$C$20,1,IF(D9&lt;=Schadensarten!$C$21,2,IF(D9&lt;=Schadensarten!$C$22,3,4))))</f>
        <v/>
      </c>
      <c r="F9" s="21" t="str">
        <f t="shared" si="0"/>
        <v/>
      </c>
      <c r="G9" s="17" t="str">
        <f t="shared" si="1"/>
        <v/>
      </c>
      <c r="H9" s="17" t="str">
        <f>IF(Erhebung!B9="","",Erhebung!M9)</f>
        <v/>
      </c>
      <c r="I9" s="22" t="str">
        <f>IF(E9="","",IF(AND(E9&lt;=2,Erhebung!M9="Nein"),"Hohe Prioritaet ohne Notbetrieb. Hier zuerst pruefen.",IF(AND(E9&lt;=2,Erhebung!L9&gt;D9),"Tolerierter Datenverlust groesser als das Wiederanlaufziel. Bitte pruefen.","")))</f>
        <v/>
      </c>
    </row>
    <row r="10" spans="1:9" x14ac:dyDescent="0.2">
      <c r="A10" s="17" t="str">
        <f>IF(Erhebung!B10="","",Erhebung!A10)</f>
        <v/>
      </c>
      <c r="B10" s="21" t="str">
        <f>IF(Erhebung!B10="","",Erhebung!B10)</f>
        <v/>
      </c>
      <c r="C10" s="18" t="str">
        <f>IF(Erhebung!J10="","",Erhebung!J10)</f>
        <v/>
      </c>
      <c r="D10" s="18" t="str">
        <f>IF(Erhebung!K10="","",Erhebung!K10)</f>
        <v/>
      </c>
      <c r="E10" s="17" t="str">
        <f>IF(D10="","",IF(D10&lt;=Schadensarten!$C$20,1,IF(D10&lt;=Schadensarten!$C$21,2,IF(D10&lt;=Schadensarten!$C$22,3,4))))</f>
        <v/>
      </c>
      <c r="F10" s="21" t="str">
        <f t="shared" si="0"/>
        <v/>
      </c>
      <c r="G10" s="17" t="str">
        <f t="shared" si="1"/>
        <v/>
      </c>
      <c r="H10" s="17" t="str">
        <f>IF(Erhebung!B10="","",Erhebung!M10)</f>
        <v/>
      </c>
      <c r="I10" s="22" t="str">
        <f>IF(E10="","",IF(AND(E10&lt;=2,Erhebung!M10="Nein"),"Hohe Prioritaet ohne Notbetrieb. Hier zuerst pruefen.",IF(AND(E10&lt;=2,Erhebung!L10&gt;D10),"Tolerierter Datenverlust groesser als das Wiederanlaufziel. Bitte pruefen.","")))</f>
        <v/>
      </c>
    </row>
    <row r="11" spans="1:9" x14ac:dyDescent="0.2">
      <c r="A11" s="17" t="str">
        <f>IF(Erhebung!B11="","",Erhebung!A11)</f>
        <v/>
      </c>
      <c r="B11" s="21" t="str">
        <f>IF(Erhebung!B11="","",Erhebung!B11)</f>
        <v/>
      </c>
      <c r="C11" s="18" t="str">
        <f>IF(Erhebung!J11="","",Erhebung!J11)</f>
        <v/>
      </c>
      <c r="D11" s="18" t="str">
        <f>IF(Erhebung!K11="","",Erhebung!K11)</f>
        <v/>
      </c>
      <c r="E11" s="17" t="str">
        <f>IF(D11="","",IF(D11&lt;=Schadensarten!$C$20,1,IF(D11&lt;=Schadensarten!$C$21,2,IF(D11&lt;=Schadensarten!$C$22,3,4))))</f>
        <v/>
      </c>
      <c r="F11" s="21" t="str">
        <f t="shared" si="0"/>
        <v/>
      </c>
      <c r="G11" s="17" t="str">
        <f t="shared" si="1"/>
        <v/>
      </c>
      <c r="H11" s="17" t="str">
        <f>IF(Erhebung!B11="","",Erhebung!M11)</f>
        <v/>
      </c>
      <c r="I11" s="22" t="str">
        <f>IF(E11="","",IF(AND(E11&lt;=2,Erhebung!M11="Nein"),"Hohe Prioritaet ohne Notbetrieb. Hier zuerst pruefen.",IF(AND(E11&lt;=2,Erhebung!L11&gt;D11),"Tolerierter Datenverlust groesser als das Wiederanlaufziel. Bitte pruefen.","")))</f>
        <v/>
      </c>
    </row>
    <row r="12" spans="1:9" x14ac:dyDescent="0.2">
      <c r="A12" s="17" t="str">
        <f>IF(Erhebung!B12="","",Erhebung!A12)</f>
        <v/>
      </c>
      <c r="B12" s="21" t="str">
        <f>IF(Erhebung!B12="","",Erhebung!B12)</f>
        <v/>
      </c>
      <c r="C12" s="18" t="str">
        <f>IF(Erhebung!J12="","",Erhebung!J12)</f>
        <v/>
      </c>
      <c r="D12" s="18" t="str">
        <f>IF(Erhebung!K12="","",Erhebung!K12)</f>
        <v/>
      </c>
      <c r="E12" s="17" t="str">
        <f>IF(D12="","",IF(D12&lt;=Schadensarten!$C$20,1,IF(D12&lt;=Schadensarten!$C$21,2,IF(D12&lt;=Schadensarten!$C$22,3,4))))</f>
        <v/>
      </c>
      <c r="F12" s="21" t="str">
        <f t="shared" si="0"/>
        <v/>
      </c>
      <c r="G12" s="17" t="str">
        <f t="shared" si="1"/>
        <v/>
      </c>
      <c r="H12" s="17" t="str">
        <f>IF(Erhebung!B12="","",Erhebung!M12)</f>
        <v/>
      </c>
      <c r="I12" s="22" t="str">
        <f>IF(E12="","",IF(AND(E12&lt;=2,Erhebung!M12="Nein"),"Hohe Prioritaet ohne Notbetrieb. Hier zuerst pruefen.",IF(AND(E12&lt;=2,Erhebung!L12&gt;D12),"Tolerierter Datenverlust groesser als das Wiederanlaufziel. Bitte pruefen.","")))</f>
        <v/>
      </c>
    </row>
    <row r="13" spans="1:9" x14ac:dyDescent="0.2">
      <c r="A13" s="17" t="str">
        <f>IF(Erhebung!B13="","",Erhebung!A13)</f>
        <v/>
      </c>
      <c r="B13" s="21" t="str">
        <f>IF(Erhebung!B13="","",Erhebung!B13)</f>
        <v/>
      </c>
      <c r="C13" s="18" t="str">
        <f>IF(Erhebung!J13="","",Erhebung!J13)</f>
        <v/>
      </c>
      <c r="D13" s="18" t="str">
        <f>IF(Erhebung!K13="","",Erhebung!K13)</f>
        <v/>
      </c>
      <c r="E13" s="17" t="str">
        <f>IF(D13="","",IF(D13&lt;=Schadensarten!$C$20,1,IF(D13&lt;=Schadensarten!$C$21,2,IF(D13&lt;=Schadensarten!$C$22,3,4))))</f>
        <v/>
      </c>
      <c r="F13" s="21" t="str">
        <f t="shared" si="0"/>
        <v/>
      </c>
      <c r="G13" s="17" t="str">
        <f t="shared" si="1"/>
        <v/>
      </c>
      <c r="H13" s="17" t="str">
        <f>IF(Erhebung!B13="","",Erhebung!M13)</f>
        <v/>
      </c>
      <c r="I13" s="22" t="str">
        <f>IF(E13="","",IF(AND(E13&lt;=2,Erhebung!M13="Nein"),"Hohe Prioritaet ohne Notbetrieb. Hier zuerst pruefen.",IF(AND(E13&lt;=2,Erhebung!L13&gt;D13),"Tolerierter Datenverlust groesser als das Wiederanlaufziel. Bitte pruefen.","")))</f>
        <v/>
      </c>
    </row>
    <row r="14" spans="1:9" x14ac:dyDescent="0.2">
      <c r="A14" s="17" t="str">
        <f>IF(Erhebung!B14="","",Erhebung!A14)</f>
        <v/>
      </c>
      <c r="B14" s="21" t="str">
        <f>IF(Erhebung!B14="","",Erhebung!B14)</f>
        <v/>
      </c>
      <c r="C14" s="18" t="str">
        <f>IF(Erhebung!J14="","",Erhebung!J14)</f>
        <v/>
      </c>
      <c r="D14" s="18" t="str">
        <f>IF(Erhebung!K14="","",Erhebung!K14)</f>
        <v/>
      </c>
      <c r="E14" s="17" t="str">
        <f>IF(D14="","",IF(D14&lt;=Schadensarten!$C$20,1,IF(D14&lt;=Schadensarten!$C$21,2,IF(D14&lt;=Schadensarten!$C$22,3,4))))</f>
        <v/>
      </c>
      <c r="F14" s="21" t="str">
        <f t="shared" si="0"/>
        <v/>
      </c>
      <c r="G14" s="17" t="str">
        <f t="shared" si="1"/>
        <v/>
      </c>
      <c r="H14" s="17" t="str">
        <f>IF(Erhebung!B14="","",Erhebung!M14)</f>
        <v/>
      </c>
      <c r="I14" s="22" t="str">
        <f>IF(E14="","",IF(AND(E14&lt;=2,Erhebung!M14="Nein"),"Hohe Prioritaet ohne Notbetrieb. Hier zuerst pruefen.",IF(AND(E14&lt;=2,Erhebung!L14&gt;D14),"Tolerierter Datenverlust groesser als das Wiederanlaufziel. Bitte pruefen.","")))</f>
        <v/>
      </c>
    </row>
    <row r="15" spans="1:9" x14ac:dyDescent="0.2">
      <c r="A15" s="17" t="str">
        <f>IF(Erhebung!B15="","",Erhebung!A15)</f>
        <v/>
      </c>
      <c r="B15" s="21" t="str">
        <f>IF(Erhebung!B15="","",Erhebung!B15)</f>
        <v/>
      </c>
      <c r="C15" s="18" t="str">
        <f>IF(Erhebung!J15="","",Erhebung!J15)</f>
        <v/>
      </c>
      <c r="D15" s="18" t="str">
        <f>IF(Erhebung!K15="","",Erhebung!K15)</f>
        <v/>
      </c>
      <c r="E15" s="17" t="str">
        <f>IF(D15="","",IF(D15&lt;=Schadensarten!$C$20,1,IF(D15&lt;=Schadensarten!$C$21,2,IF(D15&lt;=Schadensarten!$C$22,3,4))))</f>
        <v/>
      </c>
      <c r="F15" s="21" t="str">
        <f t="shared" si="0"/>
        <v/>
      </c>
      <c r="G15" s="17" t="str">
        <f t="shared" si="1"/>
        <v/>
      </c>
      <c r="H15" s="17" t="str">
        <f>IF(Erhebung!B15="","",Erhebung!M15)</f>
        <v/>
      </c>
      <c r="I15" s="22" t="str">
        <f>IF(E15="","",IF(AND(E15&lt;=2,Erhebung!M15="Nein"),"Hohe Prioritaet ohne Notbetrieb. Hier zuerst pruefen.",IF(AND(E15&lt;=2,Erhebung!L15&gt;D15),"Tolerierter Datenverlust groesser als das Wiederanlaufziel. Bitte pruefen.","")))</f>
        <v/>
      </c>
    </row>
    <row r="16" spans="1:9" x14ac:dyDescent="0.2">
      <c r="A16" s="17" t="str">
        <f>IF(Erhebung!B16="","",Erhebung!A16)</f>
        <v/>
      </c>
      <c r="B16" s="21" t="str">
        <f>IF(Erhebung!B16="","",Erhebung!B16)</f>
        <v/>
      </c>
      <c r="C16" s="18" t="str">
        <f>IF(Erhebung!J16="","",Erhebung!J16)</f>
        <v/>
      </c>
      <c r="D16" s="18" t="str">
        <f>IF(Erhebung!K16="","",Erhebung!K16)</f>
        <v/>
      </c>
      <c r="E16" s="17" t="str">
        <f>IF(D16="","",IF(D16&lt;=Schadensarten!$C$20,1,IF(D16&lt;=Schadensarten!$C$21,2,IF(D16&lt;=Schadensarten!$C$22,3,4))))</f>
        <v/>
      </c>
      <c r="F16" s="21" t="str">
        <f t="shared" si="0"/>
        <v/>
      </c>
      <c r="G16" s="17" t="str">
        <f t="shared" si="1"/>
        <v/>
      </c>
      <c r="H16" s="17" t="str">
        <f>IF(Erhebung!B16="","",Erhebung!M16)</f>
        <v/>
      </c>
      <c r="I16" s="22" t="str">
        <f>IF(E16="","",IF(AND(E16&lt;=2,Erhebung!M16="Nein"),"Hohe Prioritaet ohne Notbetrieb. Hier zuerst pruefen.",IF(AND(E16&lt;=2,Erhebung!L16&gt;D16),"Tolerierter Datenverlust groesser als das Wiederanlaufziel. Bitte pruefen.","")))</f>
        <v/>
      </c>
    </row>
    <row r="17" spans="1:9" x14ac:dyDescent="0.2">
      <c r="A17" s="17" t="str">
        <f>IF(Erhebung!B17="","",Erhebung!A17)</f>
        <v/>
      </c>
      <c r="B17" s="21" t="str">
        <f>IF(Erhebung!B17="","",Erhebung!B17)</f>
        <v/>
      </c>
      <c r="C17" s="18" t="str">
        <f>IF(Erhebung!J17="","",Erhebung!J17)</f>
        <v/>
      </c>
      <c r="D17" s="18" t="str">
        <f>IF(Erhebung!K17="","",Erhebung!K17)</f>
        <v/>
      </c>
      <c r="E17" s="17" t="str">
        <f>IF(D17="","",IF(D17&lt;=Schadensarten!$C$20,1,IF(D17&lt;=Schadensarten!$C$21,2,IF(D17&lt;=Schadensarten!$C$22,3,4))))</f>
        <v/>
      </c>
      <c r="F17" s="21" t="str">
        <f t="shared" si="0"/>
        <v/>
      </c>
      <c r="G17" s="17" t="str">
        <f t="shared" si="1"/>
        <v/>
      </c>
      <c r="H17" s="17" t="str">
        <f>IF(Erhebung!B17="","",Erhebung!M17)</f>
        <v/>
      </c>
      <c r="I17" s="22" t="str">
        <f>IF(E17="","",IF(AND(E17&lt;=2,Erhebung!M17="Nein"),"Hohe Prioritaet ohne Notbetrieb. Hier zuerst pruefen.",IF(AND(E17&lt;=2,Erhebung!L17&gt;D17),"Tolerierter Datenverlust groesser als das Wiederanlaufziel. Bitte pruefen.","")))</f>
        <v/>
      </c>
    </row>
    <row r="18" spans="1:9" x14ac:dyDescent="0.2">
      <c r="A18" s="17" t="str">
        <f>IF(Erhebung!B18="","",Erhebung!A18)</f>
        <v/>
      </c>
      <c r="B18" s="21" t="str">
        <f>IF(Erhebung!B18="","",Erhebung!B18)</f>
        <v/>
      </c>
      <c r="C18" s="18" t="str">
        <f>IF(Erhebung!J18="","",Erhebung!J18)</f>
        <v/>
      </c>
      <c r="D18" s="18" t="str">
        <f>IF(Erhebung!K18="","",Erhebung!K18)</f>
        <v/>
      </c>
      <c r="E18" s="17" t="str">
        <f>IF(D18="","",IF(D18&lt;=Schadensarten!$C$20,1,IF(D18&lt;=Schadensarten!$C$21,2,IF(D18&lt;=Schadensarten!$C$22,3,4))))</f>
        <v/>
      </c>
      <c r="F18" s="21" t="str">
        <f t="shared" si="0"/>
        <v/>
      </c>
      <c r="G18" s="17" t="str">
        <f t="shared" si="1"/>
        <v/>
      </c>
      <c r="H18" s="17" t="str">
        <f>IF(Erhebung!B18="","",Erhebung!M18)</f>
        <v/>
      </c>
      <c r="I18" s="22" t="str">
        <f>IF(E18="","",IF(AND(E18&lt;=2,Erhebung!M18="Nein"),"Hohe Prioritaet ohne Notbetrieb. Hier zuerst pruefen.",IF(AND(E18&lt;=2,Erhebung!L18&gt;D18),"Tolerierter Datenverlust groesser als das Wiederanlaufziel. Bitte pruefen.","")))</f>
        <v/>
      </c>
    </row>
    <row r="19" spans="1:9" x14ac:dyDescent="0.2">
      <c r="A19" s="17" t="str">
        <f>IF(Erhebung!B19="","",Erhebung!A19)</f>
        <v/>
      </c>
      <c r="B19" s="21" t="str">
        <f>IF(Erhebung!B19="","",Erhebung!B19)</f>
        <v/>
      </c>
      <c r="C19" s="18" t="str">
        <f>IF(Erhebung!J19="","",Erhebung!J19)</f>
        <v/>
      </c>
      <c r="D19" s="18" t="str">
        <f>IF(Erhebung!K19="","",Erhebung!K19)</f>
        <v/>
      </c>
      <c r="E19" s="17" t="str">
        <f>IF(D19="","",IF(D19&lt;=Schadensarten!$C$20,1,IF(D19&lt;=Schadensarten!$C$21,2,IF(D19&lt;=Schadensarten!$C$22,3,4))))</f>
        <v/>
      </c>
      <c r="F19" s="21" t="str">
        <f t="shared" si="0"/>
        <v/>
      </c>
      <c r="G19" s="17" t="str">
        <f t="shared" si="1"/>
        <v/>
      </c>
      <c r="H19" s="17" t="str">
        <f>IF(Erhebung!B19="","",Erhebung!M19)</f>
        <v/>
      </c>
      <c r="I19" s="22" t="str">
        <f>IF(E19="","",IF(AND(E19&lt;=2,Erhebung!M19="Nein"),"Hohe Prioritaet ohne Notbetrieb. Hier zuerst pruefen.",IF(AND(E19&lt;=2,Erhebung!L19&gt;D19),"Tolerierter Datenverlust groesser als das Wiederanlaufziel. Bitte pruefen.","")))</f>
        <v/>
      </c>
    </row>
    <row r="20" spans="1:9" x14ac:dyDescent="0.2">
      <c r="A20" s="17" t="str">
        <f>IF(Erhebung!B20="","",Erhebung!A20)</f>
        <v/>
      </c>
      <c r="B20" s="21" t="str">
        <f>IF(Erhebung!B20="","",Erhebung!B20)</f>
        <v/>
      </c>
      <c r="C20" s="18" t="str">
        <f>IF(Erhebung!J20="","",Erhebung!J20)</f>
        <v/>
      </c>
      <c r="D20" s="18" t="str">
        <f>IF(Erhebung!K20="","",Erhebung!K20)</f>
        <v/>
      </c>
      <c r="E20" s="17" t="str">
        <f>IF(D20="","",IF(D20&lt;=Schadensarten!$C$20,1,IF(D20&lt;=Schadensarten!$C$21,2,IF(D20&lt;=Schadensarten!$C$22,3,4))))</f>
        <v/>
      </c>
      <c r="F20" s="21" t="str">
        <f t="shared" si="0"/>
        <v/>
      </c>
      <c r="G20" s="17" t="str">
        <f t="shared" si="1"/>
        <v/>
      </c>
      <c r="H20" s="17" t="str">
        <f>IF(Erhebung!B20="","",Erhebung!M20)</f>
        <v/>
      </c>
      <c r="I20" s="22" t="str">
        <f>IF(E20="","",IF(AND(E20&lt;=2,Erhebung!M20="Nein"),"Hohe Prioritaet ohne Notbetrieb. Hier zuerst pruefen.",IF(AND(E20&lt;=2,Erhebung!L20&gt;D20),"Tolerierter Datenverlust groesser als das Wiederanlaufziel. Bitte pruefen.","")))</f>
        <v/>
      </c>
    </row>
    <row r="21" spans="1:9" x14ac:dyDescent="0.2">
      <c r="A21" s="17" t="str">
        <f>IF(Erhebung!B21="","",Erhebung!A21)</f>
        <v/>
      </c>
      <c r="B21" s="21" t="str">
        <f>IF(Erhebung!B21="","",Erhebung!B21)</f>
        <v/>
      </c>
      <c r="C21" s="18" t="str">
        <f>IF(Erhebung!J21="","",Erhebung!J21)</f>
        <v/>
      </c>
      <c r="D21" s="18" t="str">
        <f>IF(Erhebung!K21="","",Erhebung!K21)</f>
        <v/>
      </c>
      <c r="E21" s="17" t="str">
        <f>IF(D21="","",IF(D21&lt;=Schadensarten!$C$20,1,IF(D21&lt;=Schadensarten!$C$21,2,IF(D21&lt;=Schadensarten!$C$22,3,4))))</f>
        <v/>
      </c>
      <c r="F21" s="21" t="str">
        <f t="shared" si="0"/>
        <v/>
      </c>
      <c r="G21" s="17" t="str">
        <f t="shared" si="1"/>
        <v/>
      </c>
      <c r="H21" s="17" t="str">
        <f>IF(Erhebung!B21="","",Erhebung!M21)</f>
        <v/>
      </c>
      <c r="I21" s="22" t="str">
        <f>IF(E21="","",IF(AND(E21&lt;=2,Erhebung!M21="Nein"),"Hohe Prioritaet ohne Notbetrieb. Hier zuerst pruefen.",IF(AND(E21&lt;=2,Erhebung!L21&gt;D21),"Tolerierter Datenverlust groesser als das Wiederanlaufziel. Bitte pruefen.","")))</f>
        <v/>
      </c>
    </row>
    <row r="22" spans="1:9" x14ac:dyDescent="0.2">
      <c r="A22" s="17" t="str">
        <f>IF(Erhebung!B22="","",Erhebung!A22)</f>
        <v/>
      </c>
      <c r="B22" s="21" t="str">
        <f>IF(Erhebung!B22="","",Erhebung!B22)</f>
        <v/>
      </c>
      <c r="C22" s="18" t="str">
        <f>IF(Erhebung!J22="","",Erhebung!J22)</f>
        <v/>
      </c>
      <c r="D22" s="18" t="str">
        <f>IF(Erhebung!K22="","",Erhebung!K22)</f>
        <v/>
      </c>
      <c r="E22" s="17" t="str">
        <f>IF(D22="","",IF(D22&lt;=Schadensarten!$C$20,1,IF(D22&lt;=Schadensarten!$C$21,2,IF(D22&lt;=Schadensarten!$C$22,3,4))))</f>
        <v/>
      </c>
      <c r="F22" s="21" t="str">
        <f t="shared" si="0"/>
        <v/>
      </c>
      <c r="G22" s="17" t="str">
        <f t="shared" si="1"/>
        <v/>
      </c>
      <c r="H22" s="17" t="str">
        <f>IF(Erhebung!B22="","",Erhebung!M22)</f>
        <v/>
      </c>
      <c r="I22" s="22" t="str">
        <f>IF(E22="","",IF(AND(E22&lt;=2,Erhebung!M22="Nein"),"Hohe Prioritaet ohne Notbetrieb. Hier zuerst pruefen.",IF(AND(E22&lt;=2,Erhebung!L22&gt;D22),"Tolerierter Datenverlust groesser als das Wiederanlaufziel. Bitte pruefen.","")))</f>
        <v/>
      </c>
    </row>
    <row r="23" spans="1:9" x14ac:dyDescent="0.2">
      <c r="A23" s="17" t="str">
        <f>IF(Erhebung!B23="","",Erhebung!A23)</f>
        <v/>
      </c>
      <c r="B23" s="21" t="str">
        <f>IF(Erhebung!B23="","",Erhebung!B23)</f>
        <v/>
      </c>
      <c r="C23" s="18" t="str">
        <f>IF(Erhebung!J23="","",Erhebung!J23)</f>
        <v/>
      </c>
      <c r="D23" s="18" t="str">
        <f>IF(Erhebung!K23="","",Erhebung!K23)</f>
        <v/>
      </c>
      <c r="E23" s="17" t="str">
        <f>IF(D23="","",IF(D23&lt;=Schadensarten!$C$20,1,IF(D23&lt;=Schadensarten!$C$21,2,IF(D23&lt;=Schadensarten!$C$22,3,4))))</f>
        <v/>
      </c>
      <c r="F23" s="21" t="str">
        <f t="shared" si="0"/>
        <v/>
      </c>
      <c r="G23" s="17" t="str">
        <f t="shared" si="1"/>
        <v/>
      </c>
      <c r="H23" s="17" t="str">
        <f>IF(Erhebung!B23="","",Erhebung!M23)</f>
        <v/>
      </c>
      <c r="I23" s="22" t="str">
        <f>IF(E23="","",IF(AND(E23&lt;=2,Erhebung!M23="Nein"),"Hohe Prioritaet ohne Notbetrieb. Hier zuerst pruefen.",IF(AND(E23&lt;=2,Erhebung!L23&gt;D23),"Tolerierter Datenverlust groesser als das Wiederanlaufziel. Bitte pruefen.","")))</f>
        <v/>
      </c>
    </row>
    <row r="24" spans="1:9" x14ac:dyDescent="0.2">
      <c r="A24" s="17" t="str">
        <f>IF(Erhebung!B24="","",Erhebung!A24)</f>
        <v/>
      </c>
      <c r="B24" s="21" t="str">
        <f>IF(Erhebung!B24="","",Erhebung!B24)</f>
        <v/>
      </c>
      <c r="C24" s="18" t="str">
        <f>IF(Erhebung!J24="","",Erhebung!J24)</f>
        <v/>
      </c>
      <c r="D24" s="18" t="str">
        <f>IF(Erhebung!K24="","",Erhebung!K24)</f>
        <v/>
      </c>
      <c r="E24" s="17" t="str">
        <f>IF(D24="","",IF(D24&lt;=Schadensarten!$C$20,1,IF(D24&lt;=Schadensarten!$C$21,2,IF(D24&lt;=Schadensarten!$C$22,3,4))))</f>
        <v/>
      </c>
      <c r="F24" s="21" t="str">
        <f t="shared" si="0"/>
        <v/>
      </c>
      <c r="G24" s="17" t="str">
        <f t="shared" si="1"/>
        <v/>
      </c>
      <c r="H24" s="17" t="str">
        <f>IF(Erhebung!B24="","",Erhebung!M24)</f>
        <v/>
      </c>
      <c r="I24" s="22" t="str">
        <f>IF(E24="","",IF(AND(E24&lt;=2,Erhebung!M24="Nein"),"Hohe Prioritaet ohne Notbetrieb. Hier zuerst pruefen.",IF(AND(E24&lt;=2,Erhebung!L24&gt;D24),"Tolerierter Datenverlust groesser als das Wiederanlaufziel. Bitte pruefen.","")))</f>
        <v/>
      </c>
    </row>
    <row r="25" spans="1:9" x14ac:dyDescent="0.2">
      <c r="A25" s="17" t="str">
        <f>IF(Erhebung!B25="","",Erhebung!A25)</f>
        <v/>
      </c>
      <c r="B25" s="21" t="str">
        <f>IF(Erhebung!B25="","",Erhebung!B25)</f>
        <v/>
      </c>
      <c r="C25" s="18" t="str">
        <f>IF(Erhebung!J25="","",Erhebung!J25)</f>
        <v/>
      </c>
      <c r="D25" s="18" t="str">
        <f>IF(Erhebung!K25="","",Erhebung!K25)</f>
        <v/>
      </c>
      <c r="E25" s="17" t="str">
        <f>IF(D25="","",IF(D25&lt;=Schadensarten!$C$20,1,IF(D25&lt;=Schadensarten!$C$21,2,IF(D25&lt;=Schadensarten!$C$22,3,4))))</f>
        <v/>
      </c>
      <c r="F25" s="21" t="str">
        <f t="shared" si="0"/>
        <v/>
      </c>
      <c r="G25" s="17" t="str">
        <f t="shared" si="1"/>
        <v/>
      </c>
      <c r="H25" s="17" t="str">
        <f>IF(Erhebung!B25="","",Erhebung!M25)</f>
        <v/>
      </c>
      <c r="I25" s="22" t="str">
        <f>IF(E25="","",IF(AND(E25&lt;=2,Erhebung!M25="Nein"),"Hohe Prioritaet ohne Notbetrieb. Hier zuerst pruefen.",IF(AND(E25&lt;=2,Erhebung!L25&gt;D25),"Tolerierter Datenverlust groesser als das Wiederanlaufziel. Bitte pruefen.","")))</f>
        <v/>
      </c>
    </row>
    <row r="26" spans="1:9" x14ac:dyDescent="0.2">
      <c r="A26" s="17" t="str">
        <f>IF(Erhebung!B26="","",Erhebung!A26)</f>
        <v/>
      </c>
      <c r="B26" s="21" t="str">
        <f>IF(Erhebung!B26="","",Erhebung!B26)</f>
        <v/>
      </c>
      <c r="C26" s="18" t="str">
        <f>IF(Erhebung!J26="","",Erhebung!J26)</f>
        <v/>
      </c>
      <c r="D26" s="18" t="str">
        <f>IF(Erhebung!K26="","",Erhebung!K26)</f>
        <v/>
      </c>
      <c r="E26" s="17" t="str">
        <f>IF(D26="","",IF(D26&lt;=Schadensarten!$C$20,1,IF(D26&lt;=Schadensarten!$C$21,2,IF(D26&lt;=Schadensarten!$C$22,3,4))))</f>
        <v/>
      </c>
      <c r="F26" s="21" t="str">
        <f t="shared" si="0"/>
        <v/>
      </c>
      <c r="G26" s="17" t="str">
        <f t="shared" si="1"/>
        <v/>
      </c>
      <c r="H26" s="17" t="str">
        <f>IF(Erhebung!B26="","",Erhebung!M26)</f>
        <v/>
      </c>
      <c r="I26" s="22" t="str">
        <f>IF(E26="","",IF(AND(E26&lt;=2,Erhebung!M26="Nein"),"Hohe Prioritaet ohne Notbetrieb. Hier zuerst pruefen.",IF(AND(E26&lt;=2,Erhebung!L26&gt;D26),"Tolerierter Datenverlust groesser als das Wiederanlaufziel. Bitte pruefen.","")))</f>
        <v/>
      </c>
    </row>
    <row r="27" spans="1:9" x14ac:dyDescent="0.2">
      <c r="A27" s="17" t="str">
        <f>IF(Erhebung!B27="","",Erhebung!A27)</f>
        <v/>
      </c>
      <c r="B27" s="21" t="str">
        <f>IF(Erhebung!B27="","",Erhebung!B27)</f>
        <v/>
      </c>
      <c r="C27" s="18" t="str">
        <f>IF(Erhebung!J27="","",Erhebung!J27)</f>
        <v/>
      </c>
      <c r="D27" s="18" t="str">
        <f>IF(Erhebung!K27="","",Erhebung!K27)</f>
        <v/>
      </c>
      <c r="E27" s="17" t="str">
        <f>IF(D27="","",IF(D27&lt;=Schadensarten!$C$20,1,IF(D27&lt;=Schadensarten!$C$21,2,IF(D27&lt;=Schadensarten!$C$22,3,4))))</f>
        <v/>
      </c>
      <c r="F27" s="21" t="str">
        <f t="shared" si="0"/>
        <v/>
      </c>
      <c r="G27" s="17" t="str">
        <f t="shared" si="1"/>
        <v/>
      </c>
      <c r="H27" s="17" t="str">
        <f>IF(Erhebung!B27="","",Erhebung!M27)</f>
        <v/>
      </c>
      <c r="I27" s="22" t="str">
        <f>IF(E27="","",IF(AND(E27&lt;=2,Erhebung!M27="Nein"),"Hohe Prioritaet ohne Notbetrieb. Hier zuerst pruefen.",IF(AND(E27&lt;=2,Erhebung!L27&gt;D27),"Tolerierter Datenverlust groesser als das Wiederanlaufziel. Bitte pruefen.","")))</f>
        <v/>
      </c>
    </row>
    <row r="28" spans="1:9" x14ac:dyDescent="0.2">
      <c r="A28" s="17" t="str">
        <f>IF(Erhebung!B28="","",Erhebung!A28)</f>
        <v/>
      </c>
      <c r="B28" s="21" t="str">
        <f>IF(Erhebung!B28="","",Erhebung!B28)</f>
        <v/>
      </c>
      <c r="C28" s="18" t="str">
        <f>IF(Erhebung!J28="","",Erhebung!J28)</f>
        <v/>
      </c>
      <c r="D28" s="18" t="str">
        <f>IF(Erhebung!K28="","",Erhebung!K28)</f>
        <v/>
      </c>
      <c r="E28" s="17" t="str">
        <f>IF(D28="","",IF(D28&lt;=Schadensarten!$C$20,1,IF(D28&lt;=Schadensarten!$C$21,2,IF(D28&lt;=Schadensarten!$C$22,3,4))))</f>
        <v/>
      </c>
      <c r="F28" s="21" t="str">
        <f t="shared" si="0"/>
        <v/>
      </c>
      <c r="G28" s="17" t="str">
        <f t="shared" si="1"/>
        <v/>
      </c>
      <c r="H28" s="17" t="str">
        <f>IF(Erhebung!B28="","",Erhebung!M28)</f>
        <v/>
      </c>
      <c r="I28" s="22" t="str">
        <f>IF(E28="","",IF(AND(E28&lt;=2,Erhebung!M28="Nein"),"Hohe Prioritaet ohne Notbetrieb. Hier zuerst pruefen.",IF(AND(E28&lt;=2,Erhebung!L28&gt;D28),"Tolerierter Datenverlust groesser als das Wiederanlaufziel. Bitte pruefen.","")))</f>
        <v/>
      </c>
    </row>
    <row r="29" spans="1:9" x14ac:dyDescent="0.2">
      <c r="A29" s="17" t="str">
        <f>IF(Erhebung!B29="","",Erhebung!A29)</f>
        <v/>
      </c>
      <c r="B29" s="21" t="str">
        <f>IF(Erhebung!B29="","",Erhebung!B29)</f>
        <v/>
      </c>
      <c r="C29" s="18" t="str">
        <f>IF(Erhebung!J29="","",Erhebung!J29)</f>
        <v/>
      </c>
      <c r="D29" s="18" t="str">
        <f>IF(Erhebung!K29="","",Erhebung!K29)</f>
        <v/>
      </c>
      <c r="E29" s="17" t="str">
        <f>IF(D29="","",IF(D29&lt;=Schadensarten!$C$20,1,IF(D29&lt;=Schadensarten!$C$21,2,IF(D29&lt;=Schadensarten!$C$22,3,4))))</f>
        <v/>
      </c>
      <c r="F29" s="21" t="str">
        <f t="shared" si="0"/>
        <v/>
      </c>
      <c r="G29" s="17" t="str">
        <f t="shared" si="1"/>
        <v/>
      </c>
      <c r="H29" s="17" t="str">
        <f>IF(Erhebung!B29="","",Erhebung!M29)</f>
        <v/>
      </c>
      <c r="I29" s="22" t="str">
        <f>IF(E29="","",IF(AND(E29&lt;=2,Erhebung!M29="Nein"),"Hohe Prioritaet ohne Notbetrieb. Hier zuerst pruefen.",IF(AND(E29&lt;=2,Erhebung!L29&gt;D29),"Tolerierter Datenverlust groesser als das Wiederanlaufziel. Bitte pruefen.","")))</f>
        <v/>
      </c>
    </row>
    <row r="30" spans="1:9" x14ac:dyDescent="0.2">
      <c r="A30" s="17" t="str">
        <f>IF(Erhebung!B30="","",Erhebung!A30)</f>
        <v/>
      </c>
      <c r="B30" s="21" t="str">
        <f>IF(Erhebung!B30="","",Erhebung!B30)</f>
        <v/>
      </c>
      <c r="C30" s="18" t="str">
        <f>IF(Erhebung!J30="","",Erhebung!J30)</f>
        <v/>
      </c>
      <c r="D30" s="18" t="str">
        <f>IF(Erhebung!K30="","",Erhebung!K30)</f>
        <v/>
      </c>
      <c r="E30" s="17" t="str">
        <f>IF(D30="","",IF(D30&lt;=Schadensarten!$C$20,1,IF(D30&lt;=Schadensarten!$C$21,2,IF(D30&lt;=Schadensarten!$C$22,3,4))))</f>
        <v/>
      </c>
      <c r="F30" s="21" t="str">
        <f t="shared" si="0"/>
        <v/>
      </c>
      <c r="G30" s="17" t="str">
        <f t="shared" si="1"/>
        <v/>
      </c>
      <c r="H30" s="17" t="str">
        <f>IF(Erhebung!B30="","",Erhebung!M30)</f>
        <v/>
      </c>
      <c r="I30" s="22" t="str">
        <f>IF(E30="","",IF(AND(E30&lt;=2,Erhebung!M30="Nein"),"Hohe Prioritaet ohne Notbetrieb. Hier zuerst pruefen.",IF(AND(E30&lt;=2,Erhebung!L30&gt;D30),"Tolerierter Datenverlust groesser als das Wiederanlaufziel. Bitte pruefen.","")))</f>
        <v/>
      </c>
    </row>
    <row r="31" spans="1:9" x14ac:dyDescent="0.2">
      <c r="A31" s="17" t="str">
        <f>IF(Erhebung!B31="","",Erhebung!A31)</f>
        <v/>
      </c>
      <c r="B31" s="21" t="str">
        <f>IF(Erhebung!B31="","",Erhebung!B31)</f>
        <v/>
      </c>
      <c r="C31" s="18" t="str">
        <f>IF(Erhebung!J31="","",Erhebung!J31)</f>
        <v/>
      </c>
      <c r="D31" s="18" t="str">
        <f>IF(Erhebung!K31="","",Erhebung!K31)</f>
        <v/>
      </c>
      <c r="E31" s="17" t="str">
        <f>IF(D31="","",IF(D31&lt;=Schadensarten!$C$20,1,IF(D31&lt;=Schadensarten!$C$21,2,IF(D31&lt;=Schadensarten!$C$22,3,4))))</f>
        <v/>
      </c>
      <c r="F31" s="21" t="str">
        <f t="shared" si="0"/>
        <v/>
      </c>
      <c r="G31" s="17" t="str">
        <f t="shared" si="1"/>
        <v/>
      </c>
      <c r="H31" s="17" t="str">
        <f>IF(Erhebung!B31="","",Erhebung!M31)</f>
        <v/>
      </c>
      <c r="I31" s="22" t="str">
        <f>IF(E31="","",IF(AND(E31&lt;=2,Erhebung!M31="Nein"),"Hohe Prioritaet ohne Notbetrieb. Hier zuerst pruefen.",IF(AND(E31&lt;=2,Erhebung!L31&gt;D31),"Tolerierter Datenverlust groesser als das Wiederanlaufziel. Bitte pruefen.","")))</f>
        <v/>
      </c>
    </row>
    <row r="32" spans="1:9" x14ac:dyDescent="0.2">
      <c r="A32" s="17" t="str">
        <f>IF(Erhebung!B32="","",Erhebung!A32)</f>
        <v/>
      </c>
      <c r="B32" s="21" t="str">
        <f>IF(Erhebung!B32="","",Erhebung!B32)</f>
        <v/>
      </c>
      <c r="C32" s="18" t="str">
        <f>IF(Erhebung!J32="","",Erhebung!J32)</f>
        <v/>
      </c>
      <c r="D32" s="18" t="str">
        <f>IF(Erhebung!K32="","",Erhebung!K32)</f>
        <v/>
      </c>
      <c r="E32" s="17" t="str">
        <f>IF(D32="","",IF(D32&lt;=Schadensarten!$C$20,1,IF(D32&lt;=Schadensarten!$C$21,2,IF(D32&lt;=Schadensarten!$C$22,3,4))))</f>
        <v/>
      </c>
      <c r="F32" s="21" t="str">
        <f t="shared" si="0"/>
        <v/>
      </c>
      <c r="G32" s="17" t="str">
        <f t="shared" si="1"/>
        <v/>
      </c>
      <c r="H32" s="17" t="str">
        <f>IF(Erhebung!B32="","",Erhebung!M32)</f>
        <v/>
      </c>
      <c r="I32" s="22" t="str">
        <f>IF(E32="","",IF(AND(E32&lt;=2,Erhebung!M32="Nein"),"Hohe Prioritaet ohne Notbetrieb. Hier zuerst pruefen.",IF(AND(E32&lt;=2,Erhebung!L32&gt;D32),"Tolerierter Datenverlust groesser als das Wiederanlaufziel. Bitte pruefen.","")))</f>
        <v/>
      </c>
    </row>
    <row r="33" spans="1:9" x14ac:dyDescent="0.2">
      <c r="A33" s="17" t="str">
        <f>IF(Erhebung!B33="","",Erhebung!A33)</f>
        <v/>
      </c>
      <c r="B33" s="21" t="str">
        <f>IF(Erhebung!B33="","",Erhebung!B33)</f>
        <v/>
      </c>
      <c r="C33" s="18" t="str">
        <f>IF(Erhebung!J33="","",Erhebung!J33)</f>
        <v/>
      </c>
      <c r="D33" s="18" t="str">
        <f>IF(Erhebung!K33="","",Erhebung!K33)</f>
        <v/>
      </c>
      <c r="E33" s="17" t="str">
        <f>IF(D33="","",IF(D33&lt;=Schadensarten!$C$20,1,IF(D33&lt;=Schadensarten!$C$21,2,IF(D33&lt;=Schadensarten!$C$22,3,4))))</f>
        <v/>
      </c>
      <c r="F33" s="21" t="str">
        <f t="shared" si="0"/>
        <v/>
      </c>
      <c r="G33" s="17" t="str">
        <f t="shared" si="1"/>
        <v/>
      </c>
      <c r="H33" s="17" t="str">
        <f>IF(Erhebung!B33="","",Erhebung!M33)</f>
        <v/>
      </c>
      <c r="I33" s="22" t="str">
        <f>IF(E33="","",IF(AND(E33&lt;=2,Erhebung!M33="Nein"),"Hohe Prioritaet ohne Notbetrieb. Hier zuerst pruefen.",IF(AND(E33&lt;=2,Erhebung!L33&gt;D33),"Tolerierter Datenverlust groesser als das Wiederanlaufziel. Bitte pruefen.","")))</f>
        <v/>
      </c>
    </row>
    <row r="34" spans="1:9" x14ac:dyDescent="0.2">
      <c r="A34" s="17" t="str">
        <f>IF(Erhebung!B34="","",Erhebung!A34)</f>
        <v/>
      </c>
      <c r="B34" s="21" t="str">
        <f>IF(Erhebung!B34="","",Erhebung!B34)</f>
        <v/>
      </c>
      <c r="C34" s="18" t="str">
        <f>IF(Erhebung!J34="","",Erhebung!J34)</f>
        <v/>
      </c>
      <c r="D34" s="18" t="str">
        <f>IF(Erhebung!K34="","",Erhebung!K34)</f>
        <v/>
      </c>
      <c r="E34" s="17" t="str">
        <f>IF(D34="","",IF(D34&lt;=Schadensarten!$C$20,1,IF(D34&lt;=Schadensarten!$C$21,2,IF(D34&lt;=Schadensarten!$C$22,3,4))))</f>
        <v/>
      </c>
      <c r="F34" s="21" t="str">
        <f t="shared" si="0"/>
        <v/>
      </c>
      <c r="G34" s="17" t="str">
        <f t="shared" si="1"/>
        <v/>
      </c>
      <c r="H34" s="17" t="str">
        <f>IF(Erhebung!B34="","",Erhebung!M34)</f>
        <v/>
      </c>
      <c r="I34" s="22" t="str">
        <f>IF(E34="","",IF(AND(E34&lt;=2,Erhebung!M34="Nein"),"Hohe Prioritaet ohne Notbetrieb. Hier zuerst pruefen.",IF(AND(E34&lt;=2,Erhebung!L34&gt;D34),"Tolerierter Datenverlust groesser als das Wiederanlaufziel. Bitte pruefen.","")))</f>
        <v/>
      </c>
    </row>
    <row r="35" spans="1:9" x14ac:dyDescent="0.2">
      <c r="A35" s="17" t="str">
        <f>IF(Erhebung!B35="","",Erhebung!A35)</f>
        <v/>
      </c>
      <c r="B35" s="21" t="str">
        <f>IF(Erhebung!B35="","",Erhebung!B35)</f>
        <v/>
      </c>
      <c r="C35" s="18" t="str">
        <f>IF(Erhebung!J35="","",Erhebung!J35)</f>
        <v/>
      </c>
      <c r="D35" s="18" t="str">
        <f>IF(Erhebung!K35="","",Erhebung!K35)</f>
        <v/>
      </c>
      <c r="E35" s="17" t="str">
        <f>IF(D35="","",IF(D35&lt;=Schadensarten!$C$20,1,IF(D35&lt;=Schadensarten!$C$21,2,IF(D35&lt;=Schadensarten!$C$22,3,4))))</f>
        <v/>
      </c>
      <c r="F35" s="21" t="str">
        <f t="shared" si="0"/>
        <v/>
      </c>
      <c r="G35" s="17" t="str">
        <f t="shared" si="1"/>
        <v/>
      </c>
      <c r="H35" s="17" t="str">
        <f>IF(Erhebung!B35="","",Erhebung!M35)</f>
        <v/>
      </c>
      <c r="I35" s="22" t="str">
        <f>IF(E35="","",IF(AND(E35&lt;=2,Erhebung!M35="Nein"),"Hohe Prioritaet ohne Notbetrieb. Hier zuerst pruefen.",IF(AND(E35&lt;=2,Erhebung!L35&gt;D35),"Tolerierter Datenverlust groesser als das Wiederanlaufziel. Bitte pruefen.","")))</f>
        <v/>
      </c>
    </row>
    <row r="36" spans="1:9" x14ac:dyDescent="0.2">
      <c r="A36" s="17" t="str">
        <f>IF(Erhebung!B36="","",Erhebung!A36)</f>
        <v/>
      </c>
      <c r="B36" s="21" t="str">
        <f>IF(Erhebung!B36="","",Erhebung!B36)</f>
        <v/>
      </c>
      <c r="C36" s="18" t="str">
        <f>IF(Erhebung!J36="","",Erhebung!J36)</f>
        <v/>
      </c>
      <c r="D36" s="18" t="str">
        <f>IF(Erhebung!K36="","",Erhebung!K36)</f>
        <v/>
      </c>
      <c r="E36" s="17" t="str">
        <f>IF(D36="","",IF(D36&lt;=Schadensarten!$C$20,1,IF(D36&lt;=Schadensarten!$C$21,2,IF(D36&lt;=Schadensarten!$C$22,3,4))))</f>
        <v/>
      </c>
      <c r="F36" s="21" t="str">
        <f t="shared" si="0"/>
        <v/>
      </c>
      <c r="G36" s="17" t="str">
        <f t="shared" si="1"/>
        <v/>
      </c>
      <c r="H36" s="17" t="str">
        <f>IF(Erhebung!B36="","",Erhebung!M36)</f>
        <v/>
      </c>
      <c r="I36" s="22" t="str">
        <f>IF(E36="","",IF(AND(E36&lt;=2,Erhebung!M36="Nein"),"Hohe Prioritaet ohne Notbetrieb. Hier zuerst pruefen.",IF(AND(E36&lt;=2,Erhebung!L36&gt;D36),"Tolerierter Datenverlust groesser als das Wiederanlaufziel. Bitte pruefen.","")))</f>
        <v/>
      </c>
    </row>
    <row r="37" spans="1:9" x14ac:dyDescent="0.2">
      <c r="A37" s="17" t="str">
        <f>IF(Erhebung!B37="","",Erhebung!A37)</f>
        <v/>
      </c>
      <c r="B37" s="21" t="str">
        <f>IF(Erhebung!B37="","",Erhebung!B37)</f>
        <v/>
      </c>
      <c r="C37" s="18" t="str">
        <f>IF(Erhebung!J37="","",Erhebung!J37)</f>
        <v/>
      </c>
      <c r="D37" s="18" t="str">
        <f>IF(Erhebung!K37="","",Erhebung!K37)</f>
        <v/>
      </c>
      <c r="E37" s="17" t="str">
        <f>IF(D37="","",IF(D37&lt;=Schadensarten!$C$20,1,IF(D37&lt;=Schadensarten!$C$21,2,IF(D37&lt;=Schadensarten!$C$22,3,4))))</f>
        <v/>
      </c>
      <c r="F37" s="21" t="str">
        <f t="shared" si="0"/>
        <v/>
      </c>
      <c r="G37" s="17" t="str">
        <f t="shared" si="1"/>
        <v/>
      </c>
      <c r="H37" s="17" t="str">
        <f>IF(Erhebung!B37="","",Erhebung!M37)</f>
        <v/>
      </c>
      <c r="I37" s="22" t="str">
        <f>IF(E37="","",IF(AND(E37&lt;=2,Erhebung!M37="Nein"),"Hohe Prioritaet ohne Notbetrieb. Hier zuerst pruefen.",IF(AND(E37&lt;=2,Erhebung!L37&gt;D37),"Tolerierter Datenverlust groesser als das Wiederanlaufziel. Bitte pruefen.","")))</f>
        <v/>
      </c>
    </row>
    <row r="38" spans="1:9" x14ac:dyDescent="0.2">
      <c r="A38" s="17" t="str">
        <f>IF(Erhebung!B38="","",Erhebung!A38)</f>
        <v/>
      </c>
      <c r="B38" s="21" t="str">
        <f>IF(Erhebung!B38="","",Erhebung!B38)</f>
        <v/>
      </c>
      <c r="C38" s="18" t="str">
        <f>IF(Erhebung!J38="","",Erhebung!J38)</f>
        <v/>
      </c>
      <c r="D38" s="18" t="str">
        <f>IF(Erhebung!K38="","",Erhebung!K38)</f>
        <v/>
      </c>
      <c r="E38" s="17" t="str">
        <f>IF(D38="","",IF(D38&lt;=Schadensarten!$C$20,1,IF(D38&lt;=Schadensarten!$C$21,2,IF(D38&lt;=Schadensarten!$C$22,3,4))))</f>
        <v/>
      </c>
      <c r="F38" s="21" t="str">
        <f t="shared" si="0"/>
        <v/>
      </c>
      <c r="G38" s="17" t="str">
        <f t="shared" si="1"/>
        <v/>
      </c>
      <c r="H38" s="17" t="str">
        <f>IF(Erhebung!B38="","",Erhebung!M38)</f>
        <v/>
      </c>
      <c r="I38" s="22" t="str">
        <f>IF(E38="","",IF(AND(E38&lt;=2,Erhebung!M38="Nein"),"Hohe Prioritaet ohne Notbetrieb. Hier zuerst pruefen.",IF(AND(E38&lt;=2,Erhebung!L38&gt;D38),"Tolerierter Datenverlust groesser als das Wiederanlaufziel. Bitte pruefen.","")))</f>
        <v/>
      </c>
    </row>
    <row r="39" spans="1:9" x14ac:dyDescent="0.2">
      <c r="A39" s="17" t="str">
        <f>IF(Erhebung!B39="","",Erhebung!A39)</f>
        <v/>
      </c>
      <c r="B39" s="21" t="str">
        <f>IF(Erhebung!B39="","",Erhebung!B39)</f>
        <v/>
      </c>
      <c r="C39" s="18" t="str">
        <f>IF(Erhebung!J39="","",Erhebung!J39)</f>
        <v/>
      </c>
      <c r="D39" s="18" t="str">
        <f>IF(Erhebung!K39="","",Erhebung!K39)</f>
        <v/>
      </c>
      <c r="E39" s="17" t="str">
        <f>IF(D39="","",IF(D39&lt;=Schadensarten!$C$20,1,IF(D39&lt;=Schadensarten!$C$21,2,IF(D39&lt;=Schadensarten!$C$22,3,4))))</f>
        <v/>
      </c>
      <c r="F39" s="21" t="str">
        <f t="shared" si="0"/>
        <v/>
      </c>
      <c r="G39" s="17" t="str">
        <f t="shared" si="1"/>
        <v/>
      </c>
      <c r="H39" s="17" t="str">
        <f>IF(Erhebung!B39="","",Erhebung!M39)</f>
        <v/>
      </c>
      <c r="I39" s="22" t="str">
        <f>IF(E39="","",IF(AND(E39&lt;=2,Erhebung!M39="Nein"),"Hohe Prioritaet ohne Notbetrieb. Hier zuerst pruefen.",IF(AND(E39&lt;=2,Erhebung!L39&gt;D39),"Tolerierter Datenverlust groesser als das Wiederanlaufziel. Bitte pruefen.","")))</f>
        <v/>
      </c>
    </row>
    <row r="40" spans="1:9" x14ac:dyDescent="0.2">
      <c r="A40" s="17" t="str">
        <f>IF(Erhebung!B40="","",Erhebung!A40)</f>
        <v/>
      </c>
      <c r="B40" s="21" t="str">
        <f>IF(Erhebung!B40="","",Erhebung!B40)</f>
        <v/>
      </c>
      <c r="C40" s="18" t="str">
        <f>IF(Erhebung!J40="","",Erhebung!J40)</f>
        <v/>
      </c>
      <c r="D40" s="18" t="str">
        <f>IF(Erhebung!K40="","",Erhebung!K40)</f>
        <v/>
      </c>
      <c r="E40" s="17" t="str">
        <f>IF(D40="","",IF(D40&lt;=Schadensarten!$C$20,1,IF(D40&lt;=Schadensarten!$C$21,2,IF(D40&lt;=Schadensarten!$C$22,3,4))))</f>
        <v/>
      </c>
      <c r="F40" s="21" t="str">
        <f t="shared" si="0"/>
        <v/>
      </c>
      <c r="G40" s="17" t="str">
        <f t="shared" si="1"/>
        <v/>
      </c>
      <c r="H40" s="17" t="str">
        <f>IF(Erhebung!B40="","",Erhebung!M40)</f>
        <v/>
      </c>
      <c r="I40" s="22" t="str">
        <f>IF(E40="","",IF(AND(E40&lt;=2,Erhebung!M40="Nein"),"Hohe Prioritaet ohne Notbetrieb. Hier zuerst pruefen.",IF(AND(E40&lt;=2,Erhebung!L40&gt;D40),"Tolerierter Datenverlust groesser als das Wiederanlaufziel. Bitte pruefen.","")))</f>
        <v/>
      </c>
    </row>
    <row r="41" spans="1:9" x14ac:dyDescent="0.2">
      <c r="A41" s="17" t="str">
        <f>IF(Erhebung!B41="","",Erhebung!A41)</f>
        <v/>
      </c>
      <c r="B41" s="21" t="str">
        <f>IF(Erhebung!B41="","",Erhebung!B41)</f>
        <v/>
      </c>
      <c r="C41" s="18" t="str">
        <f>IF(Erhebung!J41="","",Erhebung!J41)</f>
        <v/>
      </c>
      <c r="D41" s="18" t="str">
        <f>IF(Erhebung!K41="","",Erhebung!K41)</f>
        <v/>
      </c>
      <c r="E41" s="17" t="str">
        <f>IF(D41="","",IF(D41&lt;=Schadensarten!$C$20,1,IF(D41&lt;=Schadensarten!$C$21,2,IF(D41&lt;=Schadensarten!$C$22,3,4))))</f>
        <v/>
      </c>
      <c r="F41" s="21" t="str">
        <f t="shared" si="0"/>
        <v/>
      </c>
      <c r="G41" s="17" t="str">
        <f t="shared" si="1"/>
        <v/>
      </c>
      <c r="H41" s="17" t="str">
        <f>IF(Erhebung!B41="","",Erhebung!M41)</f>
        <v/>
      </c>
      <c r="I41" s="22" t="str">
        <f>IF(E41="","",IF(AND(E41&lt;=2,Erhebung!M41="Nein"),"Hohe Prioritaet ohne Notbetrieb. Hier zuerst pruefen.",IF(AND(E41&lt;=2,Erhebung!L41&gt;D41),"Tolerierter Datenverlust groesser als das Wiederanlaufziel. Bitte pruefen.","")))</f>
        <v/>
      </c>
    </row>
    <row r="42" spans="1:9" x14ac:dyDescent="0.2">
      <c r="A42" s="17" t="str">
        <f>IF(Erhebung!B42="","",Erhebung!A42)</f>
        <v/>
      </c>
      <c r="B42" s="21" t="str">
        <f>IF(Erhebung!B42="","",Erhebung!B42)</f>
        <v/>
      </c>
      <c r="C42" s="18" t="str">
        <f>IF(Erhebung!J42="","",Erhebung!J42)</f>
        <v/>
      </c>
      <c r="D42" s="18" t="str">
        <f>IF(Erhebung!K42="","",Erhebung!K42)</f>
        <v/>
      </c>
      <c r="E42" s="17" t="str">
        <f>IF(D42="","",IF(D42&lt;=Schadensarten!$C$20,1,IF(D42&lt;=Schadensarten!$C$21,2,IF(D42&lt;=Schadensarten!$C$22,3,4))))</f>
        <v/>
      </c>
      <c r="F42" s="21" t="str">
        <f t="shared" si="0"/>
        <v/>
      </c>
      <c r="G42" s="17" t="str">
        <f t="shared" si="1"/>
        <v/>
      </c>
      <c r="H42" s="17" t="str">
        <f>IF(Erhebung!B42="","",Erhebung!M42)</f>
        <v/>
      </c>
      <c r="I42" s="22" t="str">
        <f>IF(E42="","",IF(AND(E42&lt;=2,Erhebung!M42="Nein"),"Hohe Prioritaet ohne Notbetrieb. Hier zuerst pruefen.",IF(AND(E42&lt;=2,Erhebung!L42&gt;D42),"Tolerierter Datenverlust groesser als das Wiederanlaufziel. Bitte pruefen.","")))</f>
        <v/>
      </c>
    </row>
    <row r="43" spans="1:9" x14ac:dyDescent="0.2">
      <c r="A43" s="17" t="str">
        <f>IF(Erhebung!B43="","",Erhebung!A43)</f>
        <v/>
      </c>
      <c r="B43" s="21" t="str">
        <f>IF(Erhebung!B43="","",Erhebung!B43)</f>
        <v/>
      </c>
      <c r="C43" s="18" t="str">
        <f>IF(Erhebung!J43="","",Erhebung!J43)</f>
        <v/>
      </c>
      <c r="D43" s="18" t="str">
        <f>IF(Erhebung!K43="","",Erhebung!K43)</f>
        <v/>
      </c>
      <c r="E43" s="17" t="str">
        <f>IF(D43="","",IF(D43&lt;=Schadensarten!$C$20,1,IF(D43&lt;=Schadensarten!$C$21,2,IF(D43&lt;=Schadensarten!$C$22,3,4))))</f>
        <v/>
      </c>
      <c r="F43" s="21" t="str">
        <f t="shared" si="0"/>
        <v/>
      </c>
      <c r="G43" s="17" t="str">
        <f t="shared" si="1"/>
        <v/>
      </c>
      <c r="H43" s="17" t="str">
        <f>IF(Erhebung!B43="","",Erhebung!M43)</f>
        <v/>
      </c>
      <c r="I43" s="22" t="str">
        <f>IF(E43="","",IF(AND(E43&lt;=2,Erhebung!M43="Nein"),"Hohe Prioritaet ohne Notbetrieb. Hier zuerst pruefen.",IF(AND(E43&lt;=2,Erhebung!L43&gt;D43),"Tolerierter Datenverlust groesser als das Wiederanlaufziel. Bitte pruefen.","")))</f>
        <v/>
      </c>
    </row>
    <row r="44" spans="1:9" x14ac:dyDescent="0.2">
      <c r="A44" s="17" t="str">
        <f>IF(Erhebung!B44="","",Erhebung!A44)</f>
        <v/>
      </c>
      <c r="B44" s="21" t="str">
        <f>IF(Erhebung!B44="","",Erhebung!B44)</f>
        <v/>
      </c>
      <c r="C44" s="18" t="str">
        <f>IF(Erhebung!J44="","",Erhebung!J44)</f>
        <v/>
      </c>
      <c r="D44" s="18" t="str">
        <f>IF(Erhebung!K44="","",Erhebung!K44)</f>
        <v/>
      </c>
      <c r="E44" s="17" t="str">
        <f>IF(D44="","",IF(D44&lt;=Schadensarten!$C$20,1,IF(D44&lt;=Schadensarten!$C$21,2,IF(D44&lt;=Schadensarten!$C$22,3,4))))</f>
        <v/>
      </c>
      <c r="F44" s="21" t="str">
        <f t="shared" si="0"/>
        <v/>
      </c>
      <c r="G44" s="17" t="str">
        <f t="shared" si="1"/>
        <v/>
      </c>
      <c r="H44" s="17" t="str">
        <f>IF(Erhebung!B44="","",Erhebung!M44)</f>
        <v/>
      </c>
      <c r="I44" s="22" t="str">
        <f>IF(E44="","",IF(AND(E44&lt;=2,Erhebung!M44="Nein"),"Hohe Prioritaet ohne Notbetrieb. Hier zuerst pruefen.",IF(AND(E44&lt;=2,Erhebung!L44&gt;D44),"Tolerierter Datenverlust groesser als das Wiederanlaufziel. Bitte pruefen.","")))</f>
        <v/>
      </c>
    </row>
    <row r="45" spans="1:9" x14ac:dyDescent="0.2">
      <c r="A45" s="17" t="str">
        <f>IF(Erhebung!B45="","",Erhebung!A45)</f>
        <v/>
      </c>
      <c r="B45" s="21" t="str">
        <f>IF(Erhebung!B45="","",Erhebung!B45)</f>
        <v/>
      </c>
      <c r="C45" s="18" t="str">
        <f>IF(Erhebung!J45="","",Erhebung!J45)</f>
        <v/>
      </c>
      <c r="D45" s="18" t="str">
        <f>IF(Erhebung!K45="","",Erhebung!K45)</f>
        <v/>
      </c>
      <c r="E45" s="17" t="str">
        <f>IF(D45="","",IF(D45&lt;=Schadensarten!$C$20,1,IF(D45&lt;=Schadensarten!$C$21,2,IF(D45&lt;=Schadensarten!$C$22,3,4))))</f>
        <v/>
      </c>
      <c r="F45" s="21" t="str">
        <f t="shared" si="0"/>
        <v/>
      </c>
      <c r="G45" s="17" t="str">
        <f t="shared" si="1"/>
        <v/>
      </c>
      <c r="H45" s="17" t="str">
        <f>IF(Erhebung!B45="","",Erhebung!M45)</f>
        <v/>
      </c>
      <c r="I45" s="22" t="str">
        <f>IF(E45="","",IF(AND(E45&lt;=2,Erhebung!M45="Nein"),"Hohe Prioritaet ohne Notbetrieb. Hier zuerst pruefen.",IF(AND(E45&lt;=2,Erhebung!L45&gt;D45),"Tolerierter Datenverlust groesser als das Wiederanlaufziel. Bitte pruefen.","")))</f>
        <v/>
      </c>
    </row>
    <row r="46" spans="1:9" x14ac:dyDescent="0.2">
      <c r="A46" s="17" t="str">
        <f>IF(Erhebung!B46="","",Erhebung!A46)</f>
        <v/>
      </c>
      <c r="B46" s="21" t="str">
        <f>IF(Erhebung!B46="","",Erhebung!B46)</f>
        <v/>
      </c>
      <c r="C46" s="18" t="str">
        <f>IF(Erhebung!J46="","",Erhebung!J46)</f>
        <v/>
      </c>
      <c r="D46" s="18" t="str">
        <f>IF(Erhebung!K46="","",Erhebung!K46)</f>
        <v/>
      </c>
      <c r="E46" s="17" t="str">
        <f>IF(D46="","",IF(D46&lt;=Schadensarten!$C$20,1,IF(D46&lt;=Schadensarten!$C$21,2,IF(D46&lt;=Schadensarten!$C$22,3,4))))</f>
        <v/>
      </c>
      <c r="F46" s="21" t="str">
        <f t="shared" si="0"/>
        <v/>
      </c>
      <c r="G46" s="17" t="str">
        <f t="shared" si="1"/>
        <v/>
      </c>
      <c r="H46" s="17" t="str">
        <f>IF(Erhebung!B46="","",Erhebung!M46)</f>
        <v/>
      </c>
      <c r="I46" s="22" t="str">
        <f>IF(E46="","",IF(AND(E46&lt;=2,Erhebung!M46="Nein"),"Hohe Prioritaet ohne Notbetrieb. Hier zuerst pruefen.",IF(AND(E46&lt;=2,Erhebung!L46&gt;D46),"Tolerierter Datenverlust groesser als das Wiederanlaufziel. Bitte pruefen.","")))</f>
        <v/>
      </c>
    </row>
    <row r="49" spans="2:6" x14ac:dyDescent="0.2">
      <c r="B49" s="5" t="s">
        <v>90</v>
      </c>
    </row>
    <row r="50" spans="2:6" x14ac:dyDescent="0.2">
      <c r="B50" s="10" t="s">
        <v>91</v>
      </c>
      <c r="C50" s="23">
        <f>COUNT($D$7:$D$46)</f>
        <v>1</v>
      </c>
    </row>
    <row r="51" spans="2:6" x14ac:dyDescent="0.2">
      <c r="B51" s="10" t="s">
        <v>92</v>
      </c>
      <c r="C51" s="23">
        <f>COUNTIF($E$7:$E$46,1)</f>
        <v>0</v>
      </c>
    </row>
    <row r="52" spans="2:6" x14ac:dyDescent="0.2">
      <c r="B52" s="10" t="s">
        <v>93</v>
      </c>
      <c r="C52" s="24">
        <f>IFERROR(C51/C50,"")</f>
        <v>0</v>
      </c>
    </row>
    <row r="53" spans="2:6" x14ac:dyDescent="0.2">
      <c r="B53" s="10" t="s">
        <v>94</v>
      </c>
      <c r="C53" s="1" t="str">
        <f>IF(C50=0,"Noch keine Daten",IF(C52&gt;1/3,"Zu viele Prozesse in Stufe 1. Zeitverlauf im Interview nachschaerfen.","In Ordnung. Sie haben priorisiert."))</f>
        <v>In Ordnung. Sie haben priorisiert.</v>
      </c>
      <c r="D53" s="1"/>
      <c r="E53" s="1"/>
      <c r="F53" s="1"/>
    </row>
    <row r="54" spans="2:6" x14ac:dyDescent="0.2">
      <c r="B54" s="10" t="s">
        <v>95</v>
      </c>
      <c r="C54" s="23">
        <f>COUNTIFS(Erhebung!$B$7:$B$46,"&lt;&gt;",Erhebung!$M$7:$M$46,"")</f>
        <v>0</v>
      </c>
    </row>
  </sheetData>
  <mergeCells count="1">
    <mergeCell ref="C53:F53"/>
  </mergeCells>
  <pageMargins left="0.75" right="0.75" top="1" bottom="1" header="0.511811023622047" footer="0.511811023622047"/>
  <pageSetup paperSize="9" orientation="portrait" horizontalDpi="300" verticalDpi="30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2:L66"/>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8.6640625" defaultRowHeight="15" x14ac:dyDescent="0.2"/>
  <cols>
    <col min="1" max="1" width="5" customWidth="1"/>
    <col min="2" max="2" width="32" customWidth="1"/>
    <col min="3" max="3" width="26" customWidth="1"/>
    <col min="4" max="6" width="24" customWidth="1"/>
    <col min="7" max="7" width="18" customWidth="1"/>
    <col min="8" max="8" width="16" customWidth="1"/>
    <col min="9" max="9" width="26" customWidth="1"/>
    <col min="10" max="10" width="3" customWidth="1"/>
    <col min="11" max="11" width="26" customWidth="1"/>
    <col min="12" max="12" width="22" customWidth="1"/>
  </cols>
  <sheetData>
    <row r="2" spans="1:12" ht="18" x14ac:dyDescent="0.2">
      <c r="B2" s="3" t="s">
        <v>96</v>
      </c>
    </row>
    <row r="3" spans="1:12" x14ac:dyDescent="0.2">
      <c r="B3" s="4" t="s">
        <v>97</v>
      </c>
    </row>
    <row r="6" spans="1:12" ht="39.75" customHeight="1" x14ac:dyDescent="0.2">
      <c r="A6" s="13" t="s">
        <v>63</v>
      </c>
      <c r="B6" s="13" t="s">
        <v>64</v>
      </c>
      <c r="C6" s="13" t="s">
        <v>98</v>
      </c>
      <c r="D6" s="13" t="s">
        <v>99</v>
      </c>
      <c r="E6" s="13" t="s">
        <v>100</v>
      </c>
      <c r="F6" s="13" t="s">
        <v>101</v>
      </c>
      <c r="G6" s="13" t="s">
        <v>102</v>
      </c>
      <c r="H6" s="13" t="s">
        <v>103</v>
      </c>
      <c r="I6" s="13" t="s">
        <v>94</v>
      </c>
      <c r="K6" s="13" t="s">
        <v>104</v>
      </c>
      <c r="L6" s="13" t="s">
        <v>105</v>
      </c>
    </row>
    <row r="7" spans="1:12" ht="28" x14ac:dyDescent="0.2">
      <c r="A7" s="14">
        <v>1</v>
      </c>
      <c r="B7" s="15" t="s">
        <v>78</v>
      </c>
      <c r="C7" s="15" t="s">
        <v>106</v>
      </c>
      <c r="D7" s="15" t="s">
        <v>107</v>
      </c>
      <c r="E7" s="15" t="s">
        <v>108</v>
      </c>
      <c r="F7" s="15" t="s">
        <v>109</v>
      </c>
      <c r="G7" s="25">
        <v>48</v>
      </c>
      <c r="H7" s="18">
        <f>IF($B7="","",IFERROR(INDEX(Erhebung!$K$7:$K$46,MATCH($B7,Erhebung!$B$7:$B$46,0)),"Prozess nicht gefunden"))</f>
        <v>16.100000000000001</v>
      </c>
      <c r="I7" s="22" t="str">
        <f t="shared" ref="I7:I38" si="0">IF(OR($B7="",$G7="",NOT(ISNUMBER($H7))),"",IF($G7&lt;=$H7,"Zusage passt zum Wiederanlaufziel","Zusage laenger als das Wiederanlaufziel"))</f>
        <v>Zusage laenger als das Wiederanlaufziel</v>
      </c>
      <c r="K7" s="15" t="s">
        <v>107</v>
      </c>
      <c r="L7" s="18">
        <f t="shared" ref="L7:L38" si="1">IF($K7="","",IF(COUNTIF($D$7:$D$66,$K7)=0,"kein Prozess zugeordnet",_xlfn.MINIFS($H$7:$H$66,$D$7:$D$66,$K7)))</f>
        <v>16.100000000000001</v>
      </c>
    </row>
    <row r="8" spans="1:12" x14ac:dyDescent="0.2">
      <c r="A8" s="14">
        <v>2</v>
      </c>
      <c r="B8" s="20"/>
      <c r="C8" s="20"/>
      <c r="D8" s="20"/>
      <c r="E8" s="20"/>
      <c r="F8" s="20"/>
      <c r="G8" s="26"/>
      <c r="H8" s="18" t="str">
        <f>IF($B8="","",IFERROR(INDEX(Erhebung!$K$7:$K$46,MATCH($B8,Erhebung!$B$7:$B$46,0)),"Prozess nicht gefunden"))</f>
        <v/>
      </c>
      <c r="I8" s="22" t="str">
        <f t="shared" si="0"/>
        <v/>
      </c>
      <c r="K8" s="20"/>
      <c r="L8" s="18" t="str">
        <f t="shared" si="1"/>
        <v/>
      </c>
    </row>
    <row r="9" spans="1:12" x14ac:dyDescent="0.2">
      <c r="A9" s="14">
        <v>3</v>
      </c>
      <c r="B9" s="20"/>
      <c r="C9" s="20"/>
      <c r="D9" s="20"/>
      <c r="E9" s="20"/>
      <c r="F9" s="20"/>
      <c r="G9" s="26"/>
      <c r="H9" s="18" t="str">
        <f>IF($B9="","",IFERROR(INDEX(Erhebung!$K$7:$K$46,MATCH($B9,Erhebung!$B$7:$B$46,0)),"Prozess nicht gefunden"))</f>
        <v/>
      </c>
      <c r="I9" s="22" t="str">
        <f t="shared" si="0"/>
        <v/>
      </c>
      <c r="K9" s="20"/>
      <c r="L9" s="18" t="str">
        <f t="shared" si="1"/>
        <v/>
      </c>
    </row>
    <row r="10" spans="1:12" x14ac:dyDescent="0.2">
      <c r="A10" s="14">
        <v>4</v>
      </c>
      <c r="B10" s="20"/>
      <c r="C10" s="20"/>
      <c r="D10" s="20"/>
      <c r="E10" s="20"/>
      <c r="F10" s="20"/>
      <c r="G10" s="26"/>
      <c r="H10" s="18" t="str">
        <f>IF($B10="","",IFERROR(INDEX(Erhebung!$K$7:$K$46,MATCH($B10,Erhebung!$B$7:$B$46,0)),"Prozess nicht gefunden"))</f>
        <v/>
      </c>
      <c r="I10" s="22" t="str">
        <f t="shared" si="0"/>
        <v/>
      </c>
      <c r="K10" s="20"/>
      <c r="L10" s="18" t="str">
        <f t="shared" si="1"/>
        <v/>
      </c>
    </row>
    <row r="11" spans="1:12" x14ac:dyDescent="0.2">
      <c r="A11" s="14">
        <v>5</v>
      </c>
      <c r="B11" s="20"/>
      <c r="C11" s="20"/>
      <c r="D11" s="20"/>
      <c r="E11" s="20"/>
      <c r="F11" s="20"/>
      <c r="G11" s="26"/>
      <c r="H11" s="18" t="str">
        <f>IF($B11="","",IFERROR(INDEX(Erhebung!$K$7:$K$46,MATCH($B11,Erhebung!$B$7:$B$46,0)),"Prozess nicht gefunden"))</f>
        <v/>
      </c>
      <c r="I11" s="22" t="str">
        <f t="shared" si="0"/>
        <v/>
      </c>
      <c r="K11" s="20"/>
      <c r="L11" s="18" t="str">
        <f t="shared" si="1"/>
        <v/>
      </c>
    </row>
    <row r="12" spans="1:12" x14ac:dyDescent="0.2">
      <c r="A12" s="14">
        <v>6</v>
      </c>
      <c r="B12" s="20"/>
      <c r="C12" s="20"/>
      <c r="D12" s="20"/>
      <c r="E12" s="20"/>
      <c r="F12" s="20"/>
      <c r="G12" s="26"/>
      <c r="H12" s="18" t="str">
        <f>IF($B12="","",IFERROR(INDEX(Erhebung!$K$7:$K$46,MATCH($B12,Erhebung!$B$7:$B$46,0)),"Prozess nicht gefunden"))</f>
        <v/>
      </c>
      <c r="I12" s="22" t="str">
        <f t="shared" si="0"/>
        <v/>
      </c>
      <c r="K12" s="20"/>
      <c r="L12" s="18" t="str">
        <f t="shared" si="1"/>
        <v/>
      </c>
    </row>
    <row r="13" spans="1:12" x14ac:dyDescent="0.2">
      <c r="A13" s="14">
        <v>7</v>
      </c>
      <c r="B13" s="20"/>
      <c r="C13" s="20"/>
      <c r="D13" s="20"/>
      <c r="E13" s="20"/>
      <c r="F13" s="20"/>
      <c r="G13" s="26"/>
      <c r="H13" s="18" t="str">
        <f>IF($B13="","",IFERROR(INDEX(Erhebung!$K$7:$K$46,MATCH($B13,Erhebung!$B$7:$B$46,0)),"Prozess nicht gefunden"))</f>
        <v/>
      </c>
      <c r="I13" s="22" t="str">
        <f t="shared" si="0"/>
        <v/>
      </c>
      <c r="K13" s="20"/>
      <c r="L13" s="18" t="str">
        <f t="shared" si="1"/>
        <v/>
      </c>
    </row>
    <row r="14" spans="1:12" x14ac:dyDescent="0.2">
      <c r="A14" s="14">
        <v>8</v>
      </c>
      <c r="B14" s="20"/>
      <c r="C14" s="20"/>
      <c r="D14" s="20"/>
      <c r="E14" s="20"/>
      <c r="F14" s="20"/>
      <c r="G14" s="26"/>
      <c r="H14" s="18" t="str">
        <f>IF($B14="","",IFERROR(INDEX(Erhebung!$K$7:$K$46,MATCH($B14,Erhebung!$B$7:$B$46,0)),"Prozess nicht gefunden"))</f>
        <v/>
      </c>
      <c r="I14" s="22" t="str">
        <f t="shared" si="0"/>
        <v/>
      </c>
      <c r="K14" s="20"/>
      <c r="L14" s="18" t="str">
        <f t="shared" si="1"/>
        <v/>
      </c>
    </row>
    <row r="15" spans="1:12" x14ac:dyDescent="0.2">
      <c r="A15" s="14">
        <v>9</v>
      </c>
      <c r="B15" s="20"/>
      <c r="C15" s="20"/>
      <c r="D15" s="20"/>
      <c r="E15" s="20"/>
      <c r="F15" s="20"/>
      <c r="G15" s="26"/>
      <c r="H15" s="18" t="str">
        <f>IF($B15="","",IFERROR(INDEX(Erhebung!$K$7:$K$46,MATCH($B15,Erhebung!$B$7:$B$46,0)),"Prozess nicht gefunden"))</f>
        <v/>
      </c>
      <c r="I15" s="22" t="str">
        <f t="shared" si="0"/>
        <v/>
      </c>
      <c r="K15" s="20"/>
      <c r="L15" s="18" t="str">
        <f t="shared" si="1"/>
        <v/>
      </c>
    </row>
    <row r="16" spans="1:12" x14ac:dyDescent="0.2">
      <c r="A16" s="14">
        <v>10</v>
      </c>
      <c r="B16" s="20"/>
      <c r="C16" s="20"/>
      <c r="D16" s="20"/>
      <c r="E16" s="20"/>
      <c r="F16" s="20"/>
      <c r="G16" s="26"/>
      <c r="H16" s="18" t="str">
        <f>IF($B16="","",IFERROR(INDEX(Erhebung!$K$7:$K$46,MATCH($B16,Erhebung!$B$7:$B$46,0)),"Prozess nicht gefunden"))</f>
        <v/>
      </c>
      <c r="I16" s="22" t="str">
        <f t="shared" si="0"/>
        <v/>
      </c>
      <c r="K16" s="20"/>
      <c r="L16" s="18" t="str">
        <f t="shared" si="1"/>
        <v/>
      </c>
    </row>
    <row r="17" spans="1:12" x14ac:dyDescent="0.2">
      <c r="A17" s="14">
        <v>11</v>
      </c>
      <c r="B17" s="20"/>
      <c r="C17" s="20"/>
      <c r="D17" s="20"/>
      <c r="E17" s="20"/>
      <c r="F17" s="20"/>
      <c r="G17" s="26"/>
      <c r="H17" s="18" t="str">
        <f>IF($B17="","",IFERROR(INDEX(Erhebung!$K$7:$K$46,MATCH($B17,Erhebung!$B$7:$B$46,0)),"Prozess nicht gefunden"))</f>
        <v/>
      </c>
      <c r="I17" s="22" t="str">
        <f t="shared" si="0"/>
        <v/>
      </c>
      <c r="K17" s="20"/>
      <c r="L17" s="18" t="str">
        <f t="shared" si="1"/>
        <v/>
      </c>
    </row>
    <row r="18" spans="1:12" x14ac:dyDescent="0.2">
      <c r="A18" s="14">
        <v>12</v>
      </c>
      <c r="B18" s="20"/>
      <c r="C18" s="20"/>
      <c r="D18" s="20"/>
      <c r="E18" s="20"/>
      <c r="F18" s="20"/>
      <c r="G18" s="26"/>
      <c r="H18" s="18" t="str">
        <f>IF($B18="","",IFERROR(INDEX(Erhebung!$K$7:$K$46,MATCH($B18,Erhebung!$B$7:$B$46,0)),"Prozess nicht gefunden"))</f>
        <v/>
      </c>
      <c r="I18" s="22" t="str">
        <f t="shared" si="0"/>
        <v/>
      </c>
      <c r="K18" s="20"/>
      <c r="L18" s="18" t="str">
        <f t="shared" si="1"/>
        <v/>
      </c>
    </row>
    <row r="19" spans="1:12" x14ac:dyDescent="0.2">
      <c r="A19" s="14">
        <v>13</v>
      </c>
      <c r="B19" s="20"/>
      <c r="C19" s="20"/>
      <c r="D19" s="20"/>
      <c r="E19" s="20"/>
      <c r="F19" s="20"/>
      <c r="G19" s="26"/>
      <c r="H19" s="18" t="str">
        <f>IF($B19="","",IFERROR(INDEX(Erhebung!$K$7:$K$46,MATCH($B19,Erhebung!$B$7:$B$46,0)),"Prozess nicht gefunden"))</f>
        <v/>
      </c>
      <c r="I19" s="22" t="str">
        <f t="shared" si="0"/>
        <v/>
      </c>
      <c r="K19" s="20"/>
      <c r="L19" s="18" t="str">
        <f t="shared" si="1"/>
        <v/>
      </c>
    </row>
    <row r="20" spans="1:12" x14ac:dyDescent="0.2">
      <c r="A20" s="14">
        <v>14</v>
      </c>
      <c r="B20" s="20"/>
      <c r="C20" s="20"/>
      <c r="D20" s="20"/>
      <c r="E20" s="20"/>
      <c r="F20" s="20"/>
      <c r="G20" s="26"/>
      <c r="H20" s="18" t="str">
        <f>IF($B20="","",IFERROR(INDEX(Erhebung!$K$7:$K$46,MATCH($B20,Erhebung!$B$7:$B$46,0)),"Prozess nicht gefunden"))</f>
        <v/>
      </c>
      <c r="I20" s="22" t="str">
        <f t="shared" si="0"/>
        <v/>
      </c>
      <c r="K20" s="20"/>
      <c r="L20" s="18" t="str">
        <f t="shared" si="1"/>
        <v/>
      </c>
    </row>
    <row r="21" spans="1:12" x14ac:dyDescent="0.2">
      <c r="A21" s="14">
        <v>15</v>
      </c>
      <c r="B21" s="20"/>
      <c r="C21" s="20"/>
      <c r="D21" s="20"/>
      <c r="E21" s="20"/>
      <c r="F21" s="20"/>
      <c r="G21" s="26"/>
      <c r="H21" s="18" t="str">
        <f>IF($B21="","",IFERROR(INDEX(Erhebung!$K$7:$K$46,MATCH($B21,Erhebung!$B$7:$B$46,0)),"Prozess nicht gefunden"))</f>
        <v/>
      </c>
      <c r="I21" s="22" t="str">
        <f t="shared" si="0"/>
        <v/>
      </c>
      <c r="K21" s="20"/>
      <c r="L21" s="18" t="str">
        <f t="shared" si="1"/>
        <v/>
      </c>
    </row>
    <row r="22" spans="1:12" x14ac:dyDescent="0.2">
      <c r="A22" s="14">
        <v>16</v>
      </c>
      <c r="B22" s="20"/>
      <c r="C22" s="20"/>
      <c r="D22" s="20"/>
      <c r="E22" s="20"/>
      <c r="F22" s="20"/>
      <c r="G22" s="26"/>
      <c r="H22" s="18" t="str">
        <f>IF($B22="","",IFERROR(INDEX(Erhebung!$K$7:$K$46,MATCH($B22,Erhebung!$B$7:$B$46,0)),"Prozess nicht gefunden"))</f>
        <v/>
      </c>
      <c r="I22" s="22" t="str">
        <f t="shared" si="0"/>
        <v/>
      </c>
      <c r="K22" s="20"/>
      <c r="L22" s="18" t="str">
        <f t="shared" si="1"/>
        <v/>
      </c>
    </row>
    <row r="23" spans="1:12" x14ac:dyDescent="0.2">
      <c r="A23" s="14">
        <v>17</v>
      </c>
      <c r="B23" s="20"/>
      <c r="C23" s="20"/>
      <c r="D23" s="20"/>
      <c r="E23" s="20"/>
      <c r="F23" s="20"/>
      <c r="G23" s="26"/>
      <c r="H23" s="18" t="str">
        <f>IF($B23="","",IFERROR(INDEX(Erhebung!$K$7:$K$46,MATCH($B23,Erhebung!$B$7:$B$46,0)),"Prozess nicht gefunden"))</f>
        <v/>
      </c>
      <c r="I23" s="22" t="str">
        <f t="shared" si="0"/>
        <v/>
      </c>
      <c r="K23" s="20"/>
      <c r="L23" s="18" t="str">
        <f t="shared" si="1"/>
        <v/>
      </c>
    </row>
    <row r="24" spans="1:12" x14ac:dyDescent="0.2">
      <c r="A24" s="14">
        <v>18</v>
      </c>
      <c r="B24" s="20"/>
      <c r="C24" s="20"/>
      <c r="D24" s="20"/>
      <c r="E24" s="20"/>
      <c r="F24" s="20"/>
      <c r="G24" s="26"/>
      <c r="H24" s="18" t="str">
        <f>IF($B24="","",IFERROR(INDEX(Erhebung!$K$7:$K$46,MATCH($B24,Erhebung!$B$7:$B$46,0)),"Prozess nicht gefunden"))</f>
        <v/>
      </c>
      <c r="I24" s="22" t="str">
        <f t="shared" si="0"/>
        <v/>
      </c>
      <c r="K24" s="20"/>
      <c r="L24" s="18" t="str">
        <f t="shared" si="1"/>
        <v/>
      </c>
    </row>
    <row r="25" spans="1:12" x14ac:dyDescent="0.2">
      <c r="A25" s="14">
        <v>19</v>
      </c>
      <c r="B25" s="20"/>
      <c r="C25" s="20"/>
      <c r="D25" s="20"/>
      <c r="E25" s="20"/>
      <c r="F25" s="20"/>
      <c r="G25" s="26"/>
      <c r="H25" s="18" t="str">
        <f>IF($B25="","",IFERROR(INDEX(Erhebung!$K$7:$K$46,MATCH($B25,Erhebung!$B$7:$B$46,0)),"Prozess nicht gefunden"))</f>
        <v/>
      </c>
      <c r="I25" s="22" t="str">
        <f t="shared" si="0"/>
        <v/>
      </c>
      <c r="K25" s="20"/>
      <c r="L25" s="18" t="str">
        <f t="shared" si="1"/>
        <v/>
      </c>
    </row>
    <row r="26" spans="1:12" x14ac:dyDescent="0.2">
      <c r="A26" s="14">
        <v>20</v>
      </c>
      <c r="B26" s="20"/>
      <c r="C26" s="20"/>
      <c r="D26" s="20"/>
      <c r="E26" s="20"/>
      <c r="F26" s="20"/>
      <c r="G26" s="26"/>
      <c r="H26" s="18" t="str">
        <f>IF($B26="","",IFERROR(INDEX(Erhebung!$K$7:$K$46,MATCH($B26,Erhebung!$B$7:$B$46,0)),"Prozess nicht gefunden"))</f>
        <v/>
      </c>
      <c r="I26" s="22" t="str">
        <f t="shared" si="0"/>
        <v/>
      </c>
      <c r="K26" s="20"/>
      <c r="L26" s="18" t="str">
        <f t="shared" si="1"/>
        <v/>
      </c>
    </row>
    <row r="27" spans="1:12" x14ac:dyDescent="0.2">
      <c r="A27" s="14">
        <v>21</v>
      </c>
      <c r="B27" s="20"/>
      <c r="C27" s="20"/>
      <c r="D27" s="20"/>
      <c r="E27" s="20"/>
      <c r="F27" s="20"/>
      <c r="G27" s="26"/>
      <c r="H27" s="18" t="str">
        <f>IF($B27="","",IFERROR(INDEX(Erhebung!$K$7:$K$46,MATCH($B27,Erhebung!$B$7:$B$46,0)),"Prozess nicht gefunden"))</f>
        <v/>
      </c>
      <c r="I27" s="22" t="str">
        <f t="shared" si="0"/>
        <v/>
      </c>
      <c r="K27" s="20"/>
      <c r="L27" s="18" t="str">
        <f t="shared" si="1"/>
        <v/>
      </c>
    </row>
    <row r="28" spans="1:12" x14ac:dyDescent="0.2">
      <c r="A28" s="14">
        <v>22</v>
      </c>
      <c r="B28" s="20"/>
      <c r="C28" s="20"/>
      <c r="D28" s="20"/>
      <c r="E28" s="20"/>
      <c r="F28" s="20"/>
      <c r="G28" s="26"/>
      <c r="H28" s="18" t="str">
        <f>IF($B28="","",IFERROR(INDEX(Erhebung!$K$7:$K$46,MATCH($B28,Erhebung!$B$7:$B$46,0)),"Prozess nicht gefunden"))</f>
        <v/>
      </c>
      <c r="I28" s="22" t="str">
        <f t="shared" si="0"/>
        <v/>
      </c>
      <c r="K28" s="20"/>
      <c r="L28" s="18" t="str">
        <f t="shared" si="1"/>
        <v/>
      </c>
    </row>
    <row r="29" spans="1:12" x14ac:dyDescent="0.2">
      <c r="A29" s="14">
        <v>23</v>
      </c>
      <c r="B29" s="20"/>
      <c r="C29" s="20"/>
      <c r="D29" s="20"/>
      <c r="E29" s="20"/>
      <c r="F29" s="20"/>
      <c r="G29" s="26"/>
      <c r="H29" s="18" t="str">
        <f>IF($B29="","",IFERROR(INDEX(Erhebung!$K$7:$K$46,MATCH($B29,Erhebung!$B$7:$B$46,0)),"Prozess nicht gefunden"))</f>
        <v/>
      </c>
      <c r="I29" s="22" t="str">
        <f t="shared" si="0"/>
        <v/>
      </c>
      <c r="K29" s="20"/>
      <c r="L29" s="18" t="str">
        <f t="shared" si="1"/>
        <v/>
      </c>
    </row>
    <row r="30" spans="1:12" x14ac:dyDescent="0.2">
      <c r="A30" s="14">
        <v>24</v>
      </c>
      <c r="B30" s="20"/>
      <c r="C30" s="20"/>
      <c r="D30" s="20"/>
      <c r="E30" s="20"/>
      <c r="F30" s="20"/>
      <c r="G30" s="26"/>
      <c r="H30" s="18" t="str">
        <f>IF($B30="","",IFERROR(INDEX(Erhebung!$K$7:$K$46,MATCH($B30,Erhebung!$B$7:$B$46,0)),"Prozess nicht gefunden"))</f>
        <v/>
      </c>
      <c r="I30" s="22" t="str">
        <f t="shared" si="0"/>
        <v/>
      </c>
      <c r="K30" s="20"/>
      <c r="L30" s="18" t="str">
        <f t="shared" si="1"/>
        <v/>
      </c>
    </row>
    <row r="31" spans="1:12" x14ac:dyDescent="0.2">
      <c r="A31" s="14">
        <v>25</v>
      </c>
      <c r="B31" s="20"/>
      <c r="C31" s="20"/>
      <c r="D31" s="20"/>
      <c r="E31" s="20"/>
      <c r="F31" s="20"/>
      <c r="G31" s="26"/>
      <c r="H31" s="18" t="str">
        <f>IF($B31="","",IFERROR(INDEX(Erhebung!$K$7:$K$46,MATCH($B31,Erhebung!$B$7:$B$46,0)),"Prozess nicht gefunden"))</f>
        <v/>
      </c>
      <c r="I31" s="22" t="str">
        <f t="shared" si="0"/>
        <v/>
      </c>
      <c r="K31" s="20"/>
      <c r="L31" s="18" t="str">
        <f t="shared" si="1"/>
        <v/>
      </c>
    </row>
    <row r="32" spans="1:12" x14ac:dyDescent="0.2">
      <c r="A32" s="14">
        <v>26</v>
      </c>
      <c r="B32" s="20"/>
      <c r="C32" s="20"/>
      <c r="D32" s="20"/>
      <c r="E32" s="20"/>
      <c r="F32" s="20"/>
      <c r="G32" s="26"/>
      <c r="H32" s="18" t="str">
        <f>IF($B32="","",IFERROR(INDEX(Erhebung!$K$7:$K$46,MATCH($B32,Erhebung!$B$7:$B$46,0)),"Prozess nicht gefunden"))</f>
        <v/>
      </c>
      <c r="I32" s="22" t="str">
        <f t="shared" si="0"/>
        <v/>
      </c>
      <c r="K32" s="20"/>
      <c r="L32" s="18" t="str">
        <f t="shared" si="1"/>
        <v/>
      </c>
    </row>
    <row r="33" spans="1:12" x14ac:dyDescent="0.2">
      <c r="A33" s="14">
        <v>27</v>
      </c>
      <c r="B33" s="20"/>
      <c r="C33" s="20"/>
      <c r="D33" s="20"/>
      <c r="E33" s="20"/>
      <c r="F33" s="20"/>
      <c r="G33" s="26"/>
      <c r="H33" s="18" t="str">
        <f>IF($B33="","",IFERROR(INDEX(Erhebung!$K$7:$K$46,MATCH($B33,Erhebung!$B$7:$B$46,0)),"Prozess nicht gefunden"))</f>
        <v/>
      </c>
      <c r="I33" s="22" t="str">
        <f t="shared" si="0"/>
        <v/>
      </c>
      <c r="K33" s="20"/>
      <c r="L33" s="18" t="str">
        <f t="shared" si="1"/>
        <v/>
      </c>
    </row>
    <row r="34" spans="1:12" x14ac:dyDescent="0.2">
      <c r="A34" s="14">
        <v>28</v>
      </c>
      <c r="B34" s="20"/>
      <c r="C34" s="20"/>
      <c r="D34" s="20"/>
      <c r="E34" s="20"/>
      <c r="F34" s="20"/>
      <c r="G34" s="26"/>
      <c r="H34" s="18" t="str">
        <f>IF($B34="","",IFERROR(INDEX(Erhebung!$K$7:$K$46,MATCH($B34,Erhebung!$B$7:$B$46,0)),"Prozess nicht gefunden"))</f>
        <v/>
      </c>
      <c r="I34" s="22" t="str">
        <f t="shared" si="0"/>
        <v/>
      </c>
      <c r="K34" s="20"/>
      <c r="L34" s="18" t="str">
        <f t="shared" si="1"/>
        <v/>
      </c>
    </row>
    <row r="35" spans="1:12" x14ac:dyDescent="0.2">
      <c r="A35" s="14">
        <v>29</v>
      </c>
      <c r="B35" s="20"/>
      <c r="C35" s="20"/>
      <c r="D35" s="20"/>
      <c r="E35" s="20"/>
      <c r="F35" s="20"/>
      <c r="G35" s="26"/>
      <c r="H35" s="18" t="str">
        <f>IF($B35="","",IFERROR(INDEX(Erhebung!$K$7:$K$46,MATCH($B35,Erhebung!$B$7:$B$46,0)),"Prozess nicht gefunden"))</f>
        <v/>
      </c>
      <c r="I35" s="22" t="str">
        <f t="shared" si="0"/>
        <v/>
      </c>
      <c r="K35" s="20"/>
      <c r="L35" s="18" t="str">
        <f t="shared" si="1"/>
        <v/>
      </c>
    </row>
    <row r="36" spans="1:12" x14ac:dyDescent="0.2">
      <c r="A36" s="14">
        <v>30</v>
      </c>
      <c r="B36" s="20"/>
      <c r="C36" s="20"/>
      <c r="D36" s="20"/>
      <c r="E36" s="20"/>
      <c r="F36" s="20"/>
      <c r="G36" s="26"/>
      <c r="H36" s="18" t="str">
        <f>IF($B36="","",IFERROR(INDEX(Erhebung!$K$7:$K$46,MATCH($B36,Erhebung!$B$7:$B$46,0)),"Prozess nicht gefunden"))</f>
        <v/>
      </c>
      <c r="I36" s="22" t="str">
        <f t="shared" si="0"/>
        <v/>
      </c>
      <c r="K36" s="20"/>
      <c r="L36" s="18" t="str">
        <f t="shared" si="1"/>
        <v/>
      </c>
    </row>
    <row r="37" spans="1:12" x14ac:dyDescent="0.2">
      <c r="A37" s="14">
        <v>31</v>
      </c>
      <c r="B37" s="20"/>
      <c r="C37" s="20"/>
      <c r="D37" s="20"/>
      <c r="E37" s="20"/>
      <c r="F37" s="20"/>
      <c r="G37" s="26"/>
      <c r="H37" s="18" t="str">
        <f>IF($B37="","",IFERROR(INDEX(Erhebung!$K$7:$K$46,MATCH($B37,Erhebung!$B$7:$B$46,0)),"Prozess nicht gefunden"))</f>
        <v/>
      </c>
      <c r="I37" s="22" t="str">
        <f t="shared" si="0"/>
        <v/>
      </c>
      <c r="K37" s="20"/>
      <c r="L37" s="18" t="str">
        <f t="shared" si="1"/>
        <v/>
      </c>
    </row>
    <row r="38" spans="1:12" x14ac:dyDescent="0.2">
      <c r="A38" s="14">
        <v>32</v>
      </c>
      <c r="B38" s="20"/>
      <c r="C38" s="20"/>
      <c r="D38" s="20"/>
      <c r="E38" s="20"/>
      <c r="F38" s="20"/>
      <c r="G38" s="26"/>
      <c r="H38" s="18" t="str">
        <f>IF($B38="","",IFERROR(INDEX(Erhebung!$K$7:$K$46,MATCH($B38,Erhebung!$B$7:$B$46,0)),"Prozess nicht gefunden"))</f>
        <v/>
      </c>
      <c r="I38" s="22" t="str">
        <f t="shared" si="0"/>
        <v/>
      </c>
      <c r="K38" s="20"/>
      <c r="L38" s="18" t="str">
        <f t="shared" si="1"/>
        <v/>
      </c>
    </row>
    <row r="39" spans="1:12" x14ac:dyDescent="0.2">
      <c r="A39" s="14">
        <v>33</v>
      </c>
      <c r="B39" s="20"/>
      <c r="C39" s="20"/>
      <c r="D39" s="20"/>
      <c r="E39" s="20"/>
      <c r="F39" s="20"/>
      <c r="G39" s="26"/>
      <c r="H39" s="18" t="str">
        <f>IF($B39="","",IFERROR(INDEX(Erhebung!$K$7:$K$46,MATCH($B39,Erhebung!$B$7:$B$46,0)),"Prozess nicht gefunden"))</f>
        <v/>
      </c>
      <c r="I39" s="22" t="str">
        <f t="shared" ref="I39:I66" si="2">IF(OR($B39="",$G39="",NOT(ISNUMBER($H39))),"",IF($G39&lt;=$H39,"Zusage passt zum Wiederanlaufziel","Zusage laenger als das Wiederanlaufziel"))</f>
        <v/>
      </c>
      <c r="K39" s="20"/>
      <c r="L39" s="18" t="str">
        <f t="shared" ref="L39:L66" si="3">IF($K39="","",IF(COUNTIF($D$7:$D$66,$K39)=0,"kein Prozess zugeordnet",_xlfn.MINIFS($H$7:$H$66,$D$7:$D$66,$K39)))</f>
        <v/>
      </c>
    </row>
    <row r="40" spans="1:12" x14ac:dyDescent="0.2">
      <c r="A40" s="14">
        <v>34</v>
      </c>
      <c r="B40" s="20"/>
      <c r="C40" s="20"/>
      <c r="D40" s="20"/>
      <c r="E40" s="20"/>
      <c r="F40" s="20"/>
      <c r="G40" s="26"/>
      <c r="H40" s="18" t="str">
        <f>IF($B40="","",IFERROR(INDEX(Erhebung!$K$7:$K$46,MATCH($B40,Erhebung!$B$7:$B$46,0)),"Prozess nicht gefunden"))</f>
        <v/>
      </c>
      <c r="I40" s="22" t="str">
        <f t="shared" si="2"/>
        <v/>
      </c>
      <c r="K40" s="20"/>
      <c r="L40" s="18" t="str">
        <f t="shared" si="3"/>
        <v/>
      </c>
    </row>
    <row r="41" spans="1:12" x14ac:dyDescent="0.2">
      <c r="A41" s="14">
        <v>35</v>
      </c>
      <c r="B41" s="20"/>
      <c r="C41" s="20"/>
      <c r="D41" s="20"/>
      <c r="E41" s="20"/>
      <c r="F41" s="20"/>
      <c r="G41" s="26"/>
      <c r="H41" s="18" t="str">
        <f>IF($B41="","",IFERROR(INDEX(Erhebung!$K$7:$K$46,MATCH($B41,Erhebung!$B$7:$B$46,0)),"Prozess nicht gefunden"))</f>
        <v/>
      </c>
      <c r="I41" s="22" t="str">
        <f t="shared" si="2"/>
        <v/>
      </c>
      <c r="K41" s="20"/>
      <c r="L41" s="18" t="str">
        <f t="shared" si="3"/>
        <v/>
      </c>
    </row>
    <row r="42" spans="1:12" x14ac:dyDescent="0.2">
      <c r="A42" s="14">
        <v>36</v>
      </c>
      <c r="B42" s="20"/>
      <c r="C42" s="20"/>
      <c r="D42" s="20"/>
      <c r="E42" s="20"/>
      <c r="F42" s="20"/>
      <c r="G42" s="26"/>
      <c r="H42" s="18" t="str">
        <f>IF($B42="","",IFERROR(INDEX(Erhebung!$K$7:$K$46,MATCH($B42,Erhebung!$B$7:$B$46,0)),"Prozess nicht gefunden"))</f>
        <v/>
      </c>
      <c r="I42" s="22" t="str">
        <f t="shared" si="2"/>
        <v/>
      </c>
      <c r="K42" s="20"/>
      <c r="L42" s="18" t="str">
        <f t="shared" si="3"/>
        <v/>
      </c>
    </row>
    <row r="43" spans="1:12" x14ac:dyDescent="0.2">
      <c r="A43" s="14">
        <v>37</v>
      </c>
      <c r="B43" s="20"/>
      <c r="C43" s="20"/>
      <c r="D43" s="20"/>
      <c r="E43" s="20"/>
      <c r="F43" s="20"/>
      <c r="G43" s="26"/>
      <c r="H43" s="18" t="str">
        <f>IF($B43="","",IFERROR(INDEX(Erhebung!$K$7:$K$46,MATCH($B43,Erhebung!$B$7:$B$46,0)),"Prozess nicht gefunden"))</f>
        <v/>
      </c>
      <c r="I43" s="22" t="str">
        <f t="shared" si="2"/>
        <v/>
      </c>
      <c r="K43" s="20"/>
      <c r="L43" s="18" t="str">
        <f t="shared" si="3"/>
        <v/>
      </c>
    </row>
    <row r="44" spans="1:12" x14ac:dyDescent="0.2">
      <c r="A44" s="14">
        <v>38</v>
      </c>
      <c r="B44" s="20"/>
      <c r="C44" s="20"/>
      <c r="D44" s="20"/>
      <c r="E44" s="20"/>
      <c r="F44" s="20"/>
      <c r="G44" s="26"/>
      <c r="H44" s="18" t="str">
        <f>IF($B44="","",IFERROR(INDEX(Erhebung!$K$7:$K$46,MATCH($B44,Erhebung!$B$7:$B$46,0)),"Prozess nicht gefunden"))</f>
        <v/>
      </c>
      <c r="I44" s="22" t="str">
        <f t="shared" si="2"/>
        <v/>
      </c>
      <c r="K44" s="20"/>
      <c r="L44" s="18" t="str">
        <f t="shared" si="3"/>
        <v/>
      </c>
    </row>
    <row r="45" spans="1:12" x14ac:dyDescent="0.2">
      <c r="A45" s="14">
        <v>39</v>
      </c>
      <c r="B45" s="20"/>
      <c r="C45" s="20"/>
      <c r="D45" s="20"/>
      <c r="E45" s="20"/>
      <c r="F45" s="20"/>
      <c r="G45" s="26"/>
      <c r="H45" s="18" t="str">
        <f>IF($B45="","",IFERROR(INDEX(Erhebung!$K$7:$K$46,MATCH($B45,Erhebung!$B$7:$B$46,0)),"Prozess nicht gefunden"))</f>
        <v/>
      </c>
      <c r="I45" s="22" t="str">
        <f t="shared" si="2"/>
        <v/>
      </c>
      <c r="K45" s="20"/>
      <c r="L45" s="18" t="str">
        <f t="shared" si="3"/>
        <v/>
      </c>
    </row>
    <row r="46" spans="1:12" x14ac:dyDescent="0.2">
      <c r="A46" s="14">
        <v>40</v>
      </c>
      <c r="B46" s="20"/>
      <c r="C46" s="20"/>
      <c r="D46" s="20"/>
      <c r="E46" s="20"/>
      <c r="F46" s="20"/>
      <c r="G46" s="26"/>
      <c r="H46" s="18" t="str">
        <f>IF($B46="","",IFERROR(INDEX(Erhebung!$K$7:$K$46,MATCH($B46,Erhebung!$B$7:$B$46,0)),"Prozess nicht gefunden"))</f>
        <v/>
      </c>
      <c r="I46" s="22" t="str">
        <f t="shared" si="2"/>
        <v/>
      </c>
      <c r="K46" s="20"/>
      <c r="L46" s="18" t="str">
        <f t="shared" si="3"/>
        <v/>
      </c>
    </row>
    <row r="47" spans="1:12" x14ac:dyDescent="0.2">
      <c r="A47" s="14">
        <v>41</v>
      </c>
      <c r="B47" s="20"/>
      <c r="C47" s="20"/>
      <c r="D47" s="20"/>
      <c r="E47" s="20"/>
      <c r="F47" s="20"/>
      <c r="G47" s="26"/>
      <c r="H47" s="18" t="str">
        <f>IF($B47="","",IFERROR(INDEX(Erhebung!$K$7:$K$46,MATCH($B47,Erhebung!$B$7:$B$46,0)),"Prozess nicht gefunden"))</f>
        <v/>
      </c>
      <c r="I47" s="22" t="str">
        <f t="shared" si="2"/>
        <v/>
      </c>
      <c r="K47" s="20"/>
      <c r="L47" s="18" t="str">
        <f t="shared" si="3"/>
        <v/>
      </c>
    </row>
    <row r="48" spans="1:12" x14ac:dyDescent="0.2">
      <c r="A48" s="14">
        <v>42</v>
      </c>
      <c r="B48" s="20"/>
      <c r="C48" s="20"/>
      <c r="D48" s="20"/>
      <c r="E48" s="20"/>
      <c r="F48" s="20"/>
      <c r="G48" s="26"/>
      <c r="H48" s="18" t="str">
        <f>IF($B48="","",IFERROR(INDEX(Erhebung!$K$7:$K$46,MATCH($B48,Erhebung!$B$7:$B$46,0)),"Prozess nicht gefunden"))</f>
        <v/>
      </c>
      <c r="I48" s="22" t="str">
        <f t="shared" si="2"/>
        <v/>
      </c>
      <c r="K48" s="20"/>
      <c r="L48" s="18" t="str">
        <f t="shared" si="3"/>
        <v/>
      </c>
    </row>
    <row r="49" spans="1:12" x14ac:dyDescent="0.2">
      <c r="A49" s="14">
        <v>43</v>
      </c>
      <c r="B49" s="20"/>
      <c r="C49" s="20"/>
      <c r="D49" s="20"/>
      <c r="E49" s="20"/>
      <c r="F49" s="20"/>
      <c r="G49" s="26"/>
      <c r="H49" s="18" t="str">
        <f>IF($B49="","",IFERROR(INDEX(Erhebung!$K$7:$K$46,MATCH($B49,Erhebung!$B$7:$B$46,0)),"Prozess nicht gefunden"))</f>
        <v/>
      </c>
      <c r="I49" s="22" t="str">
        <f t="shared" si="2"/>
        <v/>
      </c>
      <c r="K49" s="20"/>
      <c r="L49" s="18" t="str">
        <f t="shared" si="3"/>
        <v/>
      </c>
    </row>
    <row r="50" spans="1:12" x14ac:dyDescent="0.2">
      <c r="A50" s="14">
        <v>44</v>
      </c>
      <c r="B50" s="20"/>
      <c r="C50" s="20"/>
      <c r="D50" s="20"/>
      <c r="E50" s="20"/>
      <c r="F50" s="20"/>
      <c r="G50" s="26"/>
      <c r="H50" s="18" t="str">
        <f>IF($B50="","",IFERROR(INDEX(Erhebung!$K$7:$K$46,MATCH($B50,Erhebung!$B$7:$B$46,0)),"Prozess nicht gefunden"))</f>
        <v/>
      </c>
      <c r="I50" s="22" t="str">
        <f t="shared" si="2"/>
        <v/>
      </c>
      <c r="K50" s="20"/>
      <c r="L50" s="18" t="str">
        <f t="shared" si="3"/>
        <v/>
      </c>
    </row>
    <row r="51" spans="1:12" x14ac:dyDescent="0.2">
      <c r="A51" s="14">
        <v>45</v>
      </c>
      <c r="B51" s="20"/>
      <c r="C51" s="20"/>
      <c r="D51" s="20"/>
      <c r="E51" s="20"/>
      <c r="F51" s="20"/>
      <c r="G51" s="26"/>
      <c r="H51" s="18" t="str">
        <f>IF($B51="","",IFERROR(INDEX(Erhebung!$K$7:$K$46,MATCH($B51,Erhebung!$B$7:$B$46,0)),"Prozess nicht gefunden"))</f>
        <v/>
      </c>
      <c r="I51" s="22" t="str">
        <f t="shared" si="2"/>
        <v/>
      </c>
      <c r="K51" s="20"/>
      <c r="L51" s="18" t="str">
        <f t="shared" si="3"/>
        <v/>
      </c>
    </row>
    <row r="52" spans="1:12" x14ac:dyDescent="0.2">
      <c r="A52" s="14">
        <v>46</v>
      </c>
      <c r="B52" s="20"/>
      <c r="C52" s="20"/>
      <c r="D52" s="20"/>
      <c r="E52" s="20"/>
      <c r="F52" s="20"/>
      <c r="G52" s="26"/>
      <c r="H52" s="18" t="str">
        <f>IF($B52="","",IFERROR(INDEX(Erhebung!$K$7:$K$46,MATCH($B52,Erhebung!$B$7:$B$46,0)),"Prozess nicht gefunden"))</f>
        <v/>
      </c>
      <c r="I52" s="22" t="str">
        <f t="shared" si="2"/>
        <v/>
      </c>
      <c r="K52" s="20"/>
      <c r="L52" s="18" t="str">
        <f t="shared" si="3"/>
        <v/>
      </c>
    </row>
    <row r="53" spans="1:12" x14ac:dyDescent="0.2">
      <c r="A53" s="14">
        <v>47</v>
      </c>
      <c r="B53" s="20"/>
      <c r="C53" s="20"/>
      <c r="D53" s="20"/>
      <c r="E53" s="20"/>
      <c r="F53" s="20"/>
      <c r="G53" s="26"/>
      <c r="H53" s="18" t="str">
        <f>IF($B53="","",IFERROR(INDEX(Erhebung!$K$7:$K$46,MATCH($B53,Erhebung!$B$7:$B$46,0)),"Prozess nicht gefunden"))</f>
        <v/>
      </c>
      <c r="I53" s="22" t="str">
        <f t="shared" si="2"/>
        <v/>
      </c>
      <c r="K53" s="20"/>
      <c r="L53" s="18" t="str">
        <f t="shared" si="3"/>
        <v/>
      </c>
    </row>
    <row r="54" spans="1:12" x14ac:dyDescent="0.2">
      <c r="A54" s="14">
        <v>48</v>
      </c>
      <c r="B54" s="20"/>
      <c r="C54" s="20"/>
      <c r="D54" s="20"/>
      <c r="E54" s="20"/>
      <c r="F54" s="20"/>
      <c r="G54" s="26"/>
      <c r="H54" s="18" t="str">
        <f>IF($B54="","",IFERROR(INDEX(Erhebung!$K$7:$K$46,MATCH($B54,Erhebung!$B$7:$B$46,0)),"Prozess nicht gefunden"))</f>
        <v/>
      </c>
      <c r="I54" s="22" t="str">
        <f t="shared" si="2"/>
        <v/>
      </c>
      <c r="K54" s="20"/>
      <c r="L54" s="18" t="str">
        <f t="shared" si="3"/>
        <v/>
      </c>
    </row>
    <row r="55" spans="1:12" x14ac:dyDescent="0.2">
      <c r="A55" s="14">
        <v>49</v>
      </c>
      <c r="B55" s="20"/>
      <c r="C55" s="20"/>
      <c r="D55" s="20"/>
      <c r="E55" s="20"/>
      <c r="F55" s="20"/>
      <c r="G55" s="26"/>
      <c r="H55" s="18" t="str">
        <f>IF($B55="","",IFERROR(INDEX(Erhebung!$K$7:$K$46,MATCH($B55,Erhebung!$B$7:$B$46,0)),"Prozess nicht gefunden"))</f>
        <v/>
      </c>
      <c r="I55" s="22" t="str">
        <f t="shared" si="2"/>
        <v/>
      </c>
      <c r="K55" s="20"/>
      <c r="L55" s="18" t="str">
        <f t="shared" si="3"/>
        <v/>
      </c>
    </row>
    <row r="56" spans="1:12" x14ac:dyDescent="0.2">
      <c r="A56" s="14">
        <v>50</v>
      </c>
      <c r="B56" s="20"/>
      <c r="C56" s="20"/>
      <c r="D56" s="20"/>
      <c r="E56" s="20"/>
      <c r="F56" s="20"/>
      <c r="G56" s="26"/>
      <c r="H56" s="18" t="str">
        <f>IF($B56="","",IFERROR(INDEX(Erhebung!$K$7:$K$46,MATCH($B56,Erhebung!$B$7:$B$46,0)),"Prozess nicht gefunden"))</f>
        <v/>
      </c>
      <c r="I56" s="22" t="str">
        <f t="shared" si="2"/>
        <v/>
      </c>
      <c r="K56" s="20"/>
      <c r="L56" s="18" t="str">
        <f t="shared" si="3"/>
        <v/>
      </c>
    </row>
    <row r="57" spans="1:12" x14ac:dyDescent="0.2">
      <c r="A57" s="14">
        <v>51</v>
      </c>
      <c r="B57" s="20"/>
      <c r="C57" s="20"/>
      <c r="D57" s="20"/>
      <c r="E57" s="20"/>
      <c r="F57" s="20"/>
      <c r="G57" s="26"/>
      <c r="H57" s="18" t="str">
        <f>IF($B57="","",IFERROR(INDEX(Erhebung!$K$7:$K$46,MATCH($B57,Erhebung!$B$7:$B$46,0)),"Prozess nicht gefunden"))</f>
        <v/>
      </c>
      <c r="I57" s="22" t="str">
        <f t="shared" si="2"/>
        <v/>
      </c>
      <c r="K57" s="20"/>
      <c r="L57" s="18" t="str">
        <f t="shared" si="3"/>
        <v/>
      </c>
    </row>
    <row r="58" spans="1:12" x14ac:dyDescent="0.2">
      <c r="A58" s="14">
        <v>52</v>
      </c>
      <c r="B58" s="20"/>
      <c r="C58" s="20"/>
      <c r="D58" s="20"/>
      <c r="E58" s="20"/>
      <c r="F58" s="20"/>
      <c r="G58" s="26"/>
      <c r="H58" s="18" t="str">
        <f>IF($B58="","",IFERROR(INDEX(Erhebung!$K$7:$K$46,MATCH($B58,Erhebung!$B$7:$B$46,0)),"Prozess nicht gefunden"))</f>
        <v/>
      </c>
      <c r="I58" s="22" t="str">
        <f t="shared" si="2"/>
        <v/>
      </c>
      <c r="K58" s="20"/>
      <c r="L58" s="18" t="str">
        <f t="shared" si="3"/>
        <v/>
      </c>
    </row>
    <row r="59" spans="1:12" x14ac:dyDescent="0.2">
      <c r="A59" s="14">
        <v>53</v>
      </c>
      <c r="B59" s="20"/>
      <c r="C59" s="20"/>
      <c r="D59" s="20"/>
      <c r="E59" s="20"/>
      <c r="F59" s="20"/>
      <c r="G59" s="26"/>
      <c r="H59" s="18" t="str">
        <f>IF($B59="","",IFERROR(INDEX(Erhebung!$K$7:$K$46,MATCH($B59,Erhebung!$B$7:$B$46,0)),"Prozess nicht gefunden"))</f>
        <v/>
      </c>
      <c r="I59" s="22" t="str">
        <f t="shared" si="2"/>
        <v/>
      </c>
      <c r="K59" s="20"/>
      <c r="L59" s="18" t="str">
        <f t="shared" si="3"/>
        <v/>
      </c>
    </row>
    <row r="60" spans="1:12" x14ac:dyDescent="0.2">
      <c r="A60" s="14">
        <v>54</v>
      </c>
      <c r="B60" s="20"/>
      <c r="C60" s="20"/>
      <c r="D60" s="20"/>
      <c r="E60" s="20"/>
      <c r="F60" s="20"/>
      <c r="G60" s="26"/>
      <c r="H60" s="18" t="str">
        <f>IF($B60="","",IFERROR(INDEX(Erhebung!$K$7:$K$46,MATCH($B60,Erhebung!$B$7:$B$46,0)),"Prozess nicht gefunden"))</f>
        <v/>
      </c>
      <c r="I60" s="22" t="str">
        <f t="shared" si="2"/>
        <v/>
      </c>
      <c r="K60" s="20"/>
      <c r="L60" s="18" t="str">
        <f t="shared" si="3"/>
        <v/>
      </c>
    </row>
    <row r="61" spans="1:12" x14ac:dyDescent="0.2">
      <c r="A61" s="14">
        <v>55</v>
      </c>
      <c r="B61" s="20"/>
      <c r="C61" s="20"/>
      <c r="D61" s="20"/>
      <c r="E61" s="20"/>
      <c r="F61" s="20"/>
      <c r="G61" s="26"/>
      <c r="H61" s="18" t="str">
        <f>IF($B61="","",IFERROR(INDEX(Erhebung!$K$7:$K$46,MATCH($B61,Erhebung!$B$7:$B$46,0)),"Prozess nicht gefunden"))</f>
        <v/>
      </c>
      <c r="I61" s="22" t="str">
        <f t="shared" si="2"/>
        <v/>
      </c>
      <c r="K61" s="20"/>
      <c r="L61" s="18" t="str">
        <f t="shared" si="3"/>
        <v/>
      </c>
    </row>
    <row r="62" spans="1:12" x14ac:dyDescent="0.2">
      <c r="A62" s="14">
        <v>56</v>
      </c>
      <c r="B62" s="20"/>
      <c r="C62" s="20"/>
      <c r="D62" s="20"/>
      <c r="E62" s="20"/>
      <c r="F62" s="20"/>
      <c r="G62" s="26"/>
      <c r="H62" s="18" t="str">
        <f>IF($B62="","",IFERROR(INDEX(Erhebung!$K$7:$K$46,MATCH($B62,Erhebung!$B$7:$B$46,0)),"Prozess nicht gefunden"))</f>
        <v/>
      </c>
      <c r="I62" s="22" t="str">
        <f t="shared" si="2"/>
        <v/>
      </c>
      <c r="K62" s="20"/>
      <c r="L62" s="18" t="str">
        <f t="shared" si="3"/>
        <v/>
      </c>
    </row>
    <row r="63" spans="1:12" x14ac:dyDescent="0.2">
      <c r="A63" s="14">
        <v>57</v>
      </c>
      <c r="B63" s="20"/>
      <c r="C63" s="20"/>
      <c r="D63" s="20"/>
      <c r="E63" s="20"/>
      <c r="F63" s="20"/>
      <c r="G63" s="26"/>
      <c r="H63" s="18" t="str">
        <f>IF($B63="","",IFERROR(INDEX(Erhebung!$K$7:$K$46,MATCH($B63,Erhebung!$B$7:$B$46,0)),"Prozess nicht gefunden"))</f>
        <v/>
      </c>
      <c r="I63" s="22" t="str">
        <f t="shared" si="2"/>
        <v/>
      </c>
      <c r="K63" s="20"/>
      <c r="L63" s="18" t="str">
        <f t="shared" si="3"/>
        <v/>
      </c>
    </row>
    <row r="64" spans="1:12" x14ac:dyDescent="0.2">
      <c r="A64" s="14">
        <v>58</v>
      </c>
      <c r="B64" s="20"/>
      <c r="C64" s="20"/>
      <c r="D64" s="20"/>
      <c r="E64" s="20"/>
      <c r="F64" s="20"/>
      <c r="G64" s="26"/>
      <c r="H64" s="18" t="str">
        <f>IF($B64="","",IFERROR(INDEX(Erhebung!$K$7:$K$46,MATCH($B64,Erhebung!$B$7:$B$46,0)),"Prozess nicht gefunden"))</f>
        <v/>
      </c>
      <c r="I64" s="22" t="str">
        <f t="shared" si="2"/>
        <v/>
      </c>
      <c r="K64" s="20"/>
      <c r="L64" s="18" t="str">
        <f t="shared" si="3"/>
        <v/>
      </c>
    </row>
    <row r="65" spans="1:12" x14ac:dyDescent="0.2">
      <c r="A65" s="14">
        <v>59</v>
      </c>
      <c r="B65" s="20"/>
      <c r="C65" s="20"/>
      <c r="D65" s="20"/>
      <c r="E65" s="20"/>
      <c r="F65" s="20"/>
      <c r="G65" s="26"/>
      <c r="H65" s="18" t="str">
        <f>IF($B65="","",IFERROR(INDEX(Erhebung!$K$7:$K$46,MATCH($B65,Erhebung!$B$7:$B$46,0)),"Prozess nicht gefunden"))</f>
        <v/>
      </c>
      <c r="I65" s="22" t="str">
        <f t="shared" si="2"/>
        <v/>
      </c>
      <c r="K65" s="20"/>
      <c r="L65" s="18" t="str">
        <f t="shared" si="3"/>
        <v/>
      </c>
    </row>
    <row r="66" spans="1:12" x14ac:dyDescent="0.2">
      <c r="A66" s="14">
        <v>60</v>
      </c>
      <c r="B66" s="20"/>
      <c r="C66" s="20"/>
      <c r="D66" s="20"/>
      <c r="E66" s="20"/>
      <c r="F66" s="20"/>
      <c r="G66" s="26"/>
      <c r="H66" s="18" t="str">
        <f>IF($B66="","",IFERROR(INDEX(Erhebung!$K$7:$K$46,MATCH($B66,Erhebung!$B$7:$B$46,0)),"Prozess nicht gefunden"))</f>
        <v/>
      </c>
      <c r="I66" s="22" t="str">
        <f t="shared" si="2"/>
        <v/>
      </c>
      <c r="K66" s="20"/>
      <c r="L66" s="18" t="str">
        <f t="shared" si="3"/>
        <v/>
      </c>
    </row>
  </sheetData>
  <pageMargins left="0.75" right="0.75" top="1" bottom="1" header="0.511811023622047" footer="0.511811023622047"/>
  <pageSetup paperSize="9" orientation="portrait" horizontalDpi="300" verticalDpi="300"/>
  <extLst>
    <ext xmlns:x14="http://schemas.microsoft.com/office/spreadsheetml/2009/9/main" uri="{CCE6A557-97BC-4b89-ADB6-D9C93CAAB3DF}">
      <x14:dataValidations xmlns:xm="http://schemas.microsoft.com/office/excel/2006/main" count="1">
        <x14:dataValidation type="list" allowBlank="1" xr:uid="{00000000-0002-0000-0400-000000000000}">
          <x14:formula1>
            <xm:f>Erhebung!$B$7:$B$46</xm:f>
          </x14:formula1>
          <x14:formula2>
            <xm:f>0</xm:f>
          </x14:formula2>
          <xm:sqref>B7:B66</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2:K53"/>
  <sheetViews>
    <sheetView showGridLines="0" zoomScaleNormal="100" workbookViewId="0">
      <pane xSplit="1" ySplit="6" topLeftCell="B7" activePane="bottomRight" state="frozen"/>
      <selection pane="topRight" activeCell="B1" sqref="B1"/>
      <selection pane="bottomLeft" activeCell="A7" sqref="A7"/>
      <selection pane="bottomRight"/>
    </sheetView>
  </sheetViews>
  <sheetFormatPr baseColWidth="10" defaultColWidth="8.6640625" defaultRowHeight="15" x14ac:dyDescent="0.2"/>
  <cols>
    <col min="1" max="1" width="5" customWidth="1"/>
    <col min="2" max="2" width="32" customWidth="1"/>
    <col min="3" max="3" width="15" customWidth="1"/>
    <col min="4" max="4" width="17" customWidth="1"/>
    <col min="5" max="5" width="13" customWidth="1"/>
    <col min="6" max="6" width="15" customWidth="1"/>
    <col min="7" max="7" width="34" customWidth="1"/>
    <col min="8" max="8" width="30" customWidth="1"/>
    <col min="9" max="9" width="20" customWidth="1"/>
    <col min="10" max="10" width="14" customWidth="1"/>
    <col min="11" max="11" width="16" customWidth="1"/>
  </cols>
  <sheetData>
    <row r="2" spans="1:11" ht="18" x14ac:dyDescent="0.2">
      <c r="B2" s="3" t="s">
        <v>110</v>
      </c>
    </row>
    <row r="3" spans="1:11" x14ac:dyDescent="0.2">
      <c r="B3" s="4" t="s">
        <v>111</v>
      </c>
    </row>
    <row r="6" spans="1:11" ht="39.75" customHeight="1" x14ac:dyDescent="0.2">
      <c r="A6" s="13" t="s">
        <v>63</v>
      </c>
      <c r="B6" s="13" t="s">
        <v>64</v>
      </c>
      <c r="C6" s="13" t="s">
        <v>103</v>
      </c>
      <c r="D6" s="13" t="s">
        <v>112</v>
      </c>
      <c r="E6" s="13" t="s">
        <v>113</v>
      </c>
      <c r="F6" s="13" t="s">
        <v>94</v>
      </c>
      <c r="G6" s="13" t="s">
        <v>114</v>
      </c>
      <c r="H6" s="13" t="s">
        <v>115</v>
      </c>
      <c r="I6" s="13" t="s">
        <v>116</v>
      </c>
      <c r="J6" s="13" t="s">
        <v>117</v>
      </c>
      <c r="K6" s="13" t="s">
        <v>118</v>
      </c>
    </row>
    <row r="7" spans="1:11" x14ac:dyDescent="0.2">
      <c r="A7" s="17">
        <f>IF(Erhebung!B7="","",Erhebung!A7)</f>
        <v>1</v>
      </c>
      <c r="B7" s="21" t="str">
        <f>IF(Erhebung!B7="","",Erhebung!B7)</f>
        <v>Betreuungs- und Pflegedokumentation</v>
      </c>
      <c r="C7" s="18">
        <f>IF(Erhebung!K7="","",Erhebung!K7)</f>
        <v>16.100000000000001</v>
      </c>
      <c r="D7" s="26"/>
      <c r="E7" s="18" t="str">
        <f t="shared" ref="E7:E46" si="0">IF(OR($D7="",NOT(ISNUMBER($C7))),"",ROUND($D7-$C7,1))</f>
        <v/>
      </c>
      <c r="F7" s="17" t="str">
        <f t="shared" ref="F7:F46" si="1">IF(NOT(ISNUMBER($C7)),"",IF($D7="","ungeprueft",IF($D7&lt;=$C7,"erfuellt","Luecke")))</f>
        <v>ungeprueft</v>
      </c>
      <c r="G7" s="20"/>
      <c r="H7" s="20"/>
      <c r="I7" s="20"/>
      <c r="J7" s="27"/>
      <c r="K7" s="27"/>
    </row>
    <row r="8" spans="1:11" x14ac:dyDescent="0.2">
      <c r="A8" s="17" t="str">
        <f>IF(Erhebung!B8="","",Erhebung!A8)</f>
        <v/>
      </c>
      <c r="B8" s="21" t="str">
        <f>IF(Erhebung!B8="","",Erhebung!B8)</f>
        <v/>
      </c>
      <c r="C8" s="18" t="str">
        <f>IF(Erhebung!K8="","",Erhebung!K8)</f>
        <v/>
      </c>
      <c r="D8" s="26"/>
      <c r="E8" s="18" t="str">
        <f t="shared" si="0"/>
        <v/>
      </c>
      <c r="F8" s="17" t="str">
        <f t="shared" si="1"/>
        <v/>
      </c>
      <c r="G8" s="20"/>
      <c r="H8" s="20"/>
      <c r="I8" s="20"/>
      <c r="J8" s="27"/>
      <c r="K8" s="27"/>
    </row>
    <row r="9" spans="1:11" x14ac:dyDescent="0.2">
      <c r="A9" s="17" t="str">
        <f>IF(Erhebung!B9="","",Erhebung!A9)</f>
        <v/>
      </c>
      <c r="B9" s="21" t="str">
        <f>IF(Erhebung!B9="","",Erhebung!B9)</f>
        <v/>
      </c>
      <c r="C9" s="18" t="str">
        <f>IF(Erhebung!K9="","",Erhebung!K9)</f>
        <v/>
      </c>
      <c r="D9" s="26"/>
      <c r="E9" s="18" t="str">
        <f t="shared" si="0"/>
        <v/>
      </c>
      <c r="F9" s="17" t="str">
        <f t="shared" si="1"/>
        <v/>
      </c>
      <c r="G9" s="20"/>
      <c r="H9" s="20"/>
      <c r="I9" s="20"/>
      <c r="J9" s="27"/>
      <c r="K9" s="27"/>
    </row>
    <row r="10" spans="1:11" x14ac:dyDescent="0.2">
      <c r="A10" s="17" t="str">
        <f>IF(Erhebung!B10="","",Erhebung!A10)</f>
        <v/>
      </c>
      <c r="B10" s="21" t="str">
        <f>IF(Erhebung!B10="","",Erhebung!B10)</f>
        <v/>
      </c>
      <c r="C10" s="18" t="str">
        <f>IF(Erhebung!K10="","",Erhebung!K10)</f>
        <v/>
      </c>
      <c r="D10" s="26"/>
      <c r="E10" s="18" t="str">
        <f t="shared" si="0"/>
        <v/>
      </c>
      <c r="F10" s="17" t="str">
        <f t="shared" si="1"/>
        <v/>
      </c>
      <c r="G10" s="20"/>
      <c r="H10" s="20"/>
      <c r="I10" s="20"/>
      <c r="J10" s="27"/>
      <c r="K10" s="27"/>
    </row>
    <row r="11" spans="1:11" x14ac:dyDescent="0.2">
      <c r="A11" s="17" t="str">
        <f>IF(Erhebung!B11="","",Erhebung!A11)</f>
        <v/>
      </c>
      <c r="B11" s="21" t="str">
        <f>IF(Erhebung!B11="","",Erhebung!B11)</f>
        <v/>
      </c>
      <c r="C11" s="18" t="str">
        <f>IF(Erhebung!K11="","",Erhebung!K11)</f>
        <v/>
      </c>
      <c r="D11" s="26"/>
      <c r="E11" s="18" t="str">
        <f t="shared" si="0"/>
        <v/>
      </c>
      <c r="F11" s="17" t="str">
        <f t="shared" si="1"/>
        <v/>
      </c>
      <c r="G11" s="20"/>
      <c r="H11" s="20"/>
      <c r="I11" s="20"/>
      <c r="J11" s="27"/>
      <c r="K11" s="27"/>
    </row>
    <row r="12" spans="1:11" x14ac:dyDescent="0.2">
      <c r="A12" s="17" t="str">
        <f>IF(Erhebung!B12="","",Erhebung!A12)</f>
        <v/>
      </c>
      <c r="B12" s="21" t="str">
        <f>IF(Erhebung!B12="","",Erhebung!B12)</f>
        <v/>
      </c>
      <c r="C12" s="18" t="str">
        <f>IF(Erhebung!K12="","",Erhebung!K12)</f>
        <v/>
      </c>
      <c r="D12" s="26"/>
      <c r="E12" s="18" t="str">
        <f t="shared" si="0"/>
        <v/>
      </c>
      <c r="F12" s="17" t="str">
        <f t="shared" si="1"/>
        <v/>
      </c>
      <c r="G12" s="20"/>
      <c r="H12" s="20"/>
      <c r="I12" s="20"/>
      <c r="J12" s="27"/>
      <c r="K12" s="27"/>
    </row>
    <row r="13" spans="1:11" x14ac:dyDescent="0.2">
      <c r="A13" s="17" t="str">
        <f>IF(Erhebung!B13="","",Erhebung!A13)</f>
        <v/>
      </c>
      <c r="B13" s="21" t="str">
        <f>IF(Erhebung!B13="","",Erhebung!B13)</f>
        <v/>
      </c>
      <c r="C13" s="18" t="str">
        <f>IF(Erhebung!K13="","",Erhebung!K13)</f>
        <v/>
      </c>
      <c r="D13" s="26"/>
      <c r="E13" s="18" t="str">
        <f t="shared" si="0"/>
        <v/>
      </c>
      <c r="F13" s="17" t="str">
        <f t="shared" si="1"/>
        <v/>
      </c>
      <c r="G13" s="20"/>
      <c r="H13" s="20"/>
      <c r="I13" s="20"/>
      <c r="J13" s="27"/>
      <c r="K13" s="27"/>
    </row>
    <row r="14" spans="1:11" x14ac:dyDescent="0.2">
      <c r="A14" s="17" t="str">
        <f>IF(Erhebung!B14="","",Erhebung!A14)</f>
        <v/>
      </c>
      <c r="B14" s="21" t="str">
        <f>IF(Erhebung!B14="","",Erhebung!B14)</f>
        <v/>
      </c>
      <c r="C14" s="18" t="str">
        <f>IF(Erhebung!K14="","",Erhebung!K14)</f>
        <v/>
      </c>
      <c r="D14" s="26"/>
      <c r="E14" s="18" t="str">
        <f t="shared" si="0"/>
        <v/>
      </c>
      <c r="F14" s="17" t="str">
        <f t="shared" si="1"/>
        <v/>
      </c>
      <c r="G14" s="20"/>
      <c r="H14" s="20"/>
      <c r="I14" s="20"/>
      <c r="J14" s="27"/>
      <c r="K14" s="27"/>
    </row>
    <row r="15" spans="1:11" x14ac:dyDescent="0.2">
      <c r="A15" s="17" t="str">
        <f>IF(Erhebung!B15="","",Erhebung!A15)</f>
        <v/>
      </c>
      <c r="B15" s="21" t="str">
        <f>IF(Erhebung!B15="","",Erhebung!B15)</f>
        <v/>
      </c>
      <c r="C15" s="18" t="str">
        <f>IF(Erhebung!K15="","",Erhebung!K15)</f>
        <v/>
      </c>
      <c r="D15" s="26"/>
      <c r="E15" s="18" t="str">
        <f t="shared" si="0"/>
        <v/>
      </c>
      <c r="F15" s="17" t="str">
        <f t="shared" si="1"/>
        <v/>
      </c>
      <c r="G15" s="20"/>
      <c r="H15" s="20"/>
      <c r="I15" s="20"/>
      <c r="J15" s="27"/>
      <c r="K15" s="27"/>
    </row>
    <row r="16" spans="1:11" x14ac:dyDescent="0.2">
      <c r="A16" s="17" t="str">
        <f>IF(Erhebung!B16="","",Erhebung!A16)</f>
        <v/>
      </c>
      <c r="B16" s="21" t="str">
        <f>IF(Erhebung!B16="","",Erhebung!B16)</f>
        <v/>
      </c>
      <c r="C16" s="18" t="str">
        <f>IF(Erhebung!K16="","",Erhebung!K16)</f>
        <v/>
      </c>
      <c r="D16" s="26"/>
      <c r="E16" s="18" t="str">
        <f t="shared" si="0"/>
        <v/>
      </c>
      <c r="F16" s="17" t="str">
        <f t="shared" si="1"/>
        <v/>
      </c>
      <c r="G16" s="20"/>
      <c r="H16" s="20"/>
      <c r="I16" s="20"/>
      <c r="J16" s="27"/>
      <c r="K16" s="27"/>
    </row>
    <row r="17" spans="1:11" x14ac:dyDescent="0.2">
      <c r="A17" s="17" t="str">
        <f>IF(Erhebung!B17="","",Erhebung!A17)</f>
        <v/>
      </c>
      <c r="B17" s="21" t="str">
        <f>IF(Erhebung!B17="","",Erhebung!B17)</f>
        <v/>
      </c>
      <c r="C17" s="18" t="str">
        <f>IF(Erhebung!K17="","",Erhebung!K17)</f>
        <v/>
      </c>
      <c r="D17" s="26"/>
      <c r="E17" s="18" t="str">
        <f t="shared" si="0"/>
        <v/>
      </c>
      <c r="F17" s="17" t="str">
        <f t="shared" si="1"/>
        <v/>
      </c>
      <c r="G17" s="20"/>
      <c r="H17" s="20"/>
      <c r="I17" s="20"/>
      <c r="J17" s="27"/>
      <c r="K17" s="27"/>
    </row>
    <row r="18" spans="1:11" x14ac:dyDescent="0.2">
      <c r="A18" s="17" t="str">
        <f>IF(Erhebung!B18="","",Erhebung!A18)</f>
        <v/>
      </c>
      <c r="B18" s="21" t="str">
        <f>IF(Erhebung!B18="","",Erhebung!B18)</f>
        <v/>
      </c>
      <c r="C18" s="18" t="str">
        <f>IF(Erhebung!K18="","",Erhebung!K18)</f>
        <v/>
      </c>
      <c r="D18" s="26"/>
      <c r="E18" s="18" t="str">
        <f t="shared" si="0"/>
        <v/>
      </c>
      <c r="F18" s="17" t="str">
        <f t="shared" si="1"/>
        <v/>
      </c>
      <c r="G18" s="20"/>
      <c r="H18" s="20"/>
      <c r="I18" s="20"/>
      <c r="J18" s="27"/>
      <c r="K18" s="27"/>
    </row>
    <row r="19" spans="1:11" x14ac:dyDescent="0.2">
      <c r="A19" s="17" t="str">
        <f>IF(Erhebung!B19="","",Erhebung!A19)</f>
        <v/>
      </c>
      <c r="B19" s="21" t="str">
        <f>IF(Erhebung!B19="","",Erhebung!B19)</f>
        <v/>
      </c>
      <c r="C19" s="18" t="str">
        <f>IF(Erhebung!K19="","",Erhebung!K19)</f>
        <v/>
      </c>
      <c r="D19" s="26"/>
      <c r="E19" s="18" t="str">
        <f t="shared" si="0"/>
        <v/>
      </c>
      <c r="F19" s="17" t="str">
        <f t="shared" si="1"/>
        <v/>
      </c>
      <c r="G19" s="20"/>
      <c r="H19" s="20"/>
      <c r="I19" s="20"/>
      <c r="J19" s="27"/>
      <c r="K19" s="27"/>
    </row>
    <row r="20" spans="1:11" x14ac:dyDescent="0.2">
      <c r="A20" s="17" t="str">
        <f>IF(Erhebung!B20="","",Erhebung!A20)</f>
        <v/>
      </c>
      <c r="B20" s="21" t="str">
        <f>IF(Erhebung!B20="","",Erhebung!B20)</f>
        <v/>
      </c>
      <c r="C20" s="18" t="str">
        <f>IF(Erhebung!K20="","",Erhebung!K20)</f>
        <v/>
      </c>
      <c r="D20" s="26"/>
      <c r="E20" s="18" t="str">
        <f t="shared" si="0"/>
        <v/>
      </c>
      <c r="F20" s="17" t="str">
        <f t="shared" si="1"/>
        <v/>
      </c>
      <c r="G20" s="20"/>
      <c r="H20" s="20"/>
      <c r="I20" s="20"/>
      <c r="J20" s="27"/>
      <c r="K20" s="27"/>
    </row>
    <row r="21" spans="1:11" x14ac:dyDescent="0.2">
      <c r="A21" s="17" t="str">
        <f>IF(Erhebung!B21="","",Erhebung!A21)</f>
        <v/>
      </c>
      <c r="B21" s="21" t="str">
        <f>IF(Erhebung!B21="","",Erhebung!B21)</f>
        <v/>
      </c>
      <c r="C21" s="18" t="str">
        <f>IF(Erhebung!K21="","",Erhebung!K21)</f>
        <v/>
      </c>
      <c r="D21" s="26"/>
      <c r="E21" s="18" t="str">
        <f t="shared" si="0"/>
        <v/>
      </c>
      <c r="F21" s="17" t="str">
        <f t="shared" si="1"/>
        <v/>
      </c>
      <c r="G21" s="20"/>
      <c r="H21" s="20"/>
      <c r="I21" s="20"/>
      <c r="J21" s="27"/>
      <c r="K21" s="27"/>
    </row>
    <row r="22" spans="1:11" x14ac:dyDescent="0.2">
      <c r="A22" s="17" t="str">
        <f>IF(Erhebung!B22="","",Erhebung!A22)</f>
        <v/>
      </c>
      <c r="B22" s="21" t="str">
        <f>IF(Erhebung!B22="","",Erhebung!B22)</f>
        <v/>
      </c>
      <c r="C22" s="18" t="str">
        <f>IF(Erhebung!K22="","",Erhebung!K22)</f>
        <v/>
      </c>
      <c r="D22" s="26"/>
      <c r="E22" s="18" t="str">
        <f t="shared" si="0"/>
        <v/>
      </c>
      <c r="F22" s="17" t="str">
        <f t="shared" si="1"/>
        <v/>
      </c>
      <c r="G22" s="20"/>
      <c r="H22" s="20"/>
      <c r="I22" s="20"/>
      <c r="J22" s="27"/>
      <c r="K22" s="27"/>
    </row>
    <row r="23" spans="1:11" x14ac:dyDescent="0.2">
      <c r="A23" s="17" t="str">
        <f>IF(Erhebung!B23="","",Erhebung!A23)</f>
        <v/>
      </c>
      <c r="B23" s="21" t="str">
        <f>IF(Erhebung!B23="","",Erhebung!B23)</f>
        <v/>
      </c>
      <c r="C23" s="18" t="str">
        <f>IF(Erhebung!K23="","",Erhebung!K23)</f>
        <v/>
      </c>
      <c r="D23" s="26"/>
      <c r="E23" s="18" t="str">
        <f t="shared" si="0"/>
        <v/>
      </c>
      <c r="F23" s="17" t="str">
        <f t="shared" si="1"/>
        <v/>
      </c>
      <c r="G23" s="20"/>
      <c r="H23" s="20"/>
      <c r="I23" s="20"/>
      <c r="J23" s="27"/>
      <c r="K23" s="27"/>
    </row>
    <row r="24" spans="1:11" x14ac:dyDescent="0.2">
      <c r="A24" s="17" t="str">
        <f>IF(Erhebung!B24="","",Erhebung!A24)</f>
        <v/>
      </c>
      <c r="B24" s="21" t="str">
        <f>IF(Erhebung!B24="","",Erhebung!B24)</f>
        <v/>
      </c>
      <c r="C24" s="18" t="str">
        <f>IF(Erhebung!K24="","",Erhebung!K24)</f>
        <v/>
      </c>
      <c r="D24" s="26"/>
      <c r="E24" s="18" t="str">
        <f t="shared" si="0"/>
        <v/>
      </c>
      <c r="F24" s="17" t="str">
        <f t="shared" si="1"/>
        <v/>
      </c>
      <c r="G24" s="20"/>
      <c r="H24" s="20"/>
      <c r="I24" s="20"/>
      <c r="J24" s="27"/>
      <c r="K24" s="27"/>
    </row>
    <row r="25" spans="1:11" x14ac:dyDescent="0.2">
      <c r="A25" s="17" t="str">
        <f>IF(Erhebung!B25="","",Erhebung!A25)</f>
        <v/>
      </c>
      <c r="B25" s="21" t="str">
        <f>IF(Erhebung!B25="","",Erhebung!B25)</f>
        <v/>
      </c>
      <c r="C25" s="18" t="str">
        <f>IF(Erhebung!K25="","",Erhebung!K25)</f>
        <v/>
      </c>
      <c r="D25" s="26"/>
      <c r="E25" s="18" t="str">
        <f t="shared" si="0"/>
        <v/>
      </c>
      <c r="F25" s="17" t="str">
        <f t="shared" si="1"/>
        <v/>
      </c>
      <c r="G25" s="20"/>
      <c r="H25" s="20"/>
      <c r="I25" s="20"/>
      <c r="J25" s="27"/>
      <c r="K25" s="27"/>
    </row>
    <row r="26" spans="1:11" x14ac:dyDescent="0.2">
      <c r="A26" s="17" t="str">
        <f>IF(Erhebung!B26="","",Erhebung!A26)</f>
        <v/>
      </c>
      <c r="B26" s="21" t="str">
        <f>IF(Erhebung!B26="","",Erhebung!B26)</f>
        <v/>
      </c>
      <c r="C26" s="18" t="str">
        <f>IF(Erhebung!K26="","",Erhebung!K26)</f>
        <v/>
      </c>
      <c r="D26" s="26"/>
      <c r="E26" s="18" t="str">
        <f t="shared" si="0"/>
        <v/>
      </c>
      <c r="F26" s="17" t="str">
        <f t="shared" si="1"/>
        <v/>
      </c>
      <c r="G26" s="20"/>
      <c r="H26" s="20"/>
      <c r="I26" s="20"/>
      <c r="J26" s="27"/>
      <c r="K26" s="27"/>
    </row>
    <row r="27" spans="1:11" x14ac:dyDescent="0.2">
      <c r="A27" s="17" t="str">
        <f>IF(Erhebung!B27="","",Erhebung!A27)</f>
        <v/>
      </c>
      <c r="B27" s="21" t="str">
        <f>IF(Erhebung!B27="","",Erhebung!B27)</f>
        <v/>
      </c>
      <c r="C27" s="18" t="str">
        <f>IF(Erhebung!K27="","",Erhebung!K27)</f>
        <v/>
      </c>
      <c r="D27" s="26"/>
      <c r="E27" s="18" t="str">
        <f t="shared" si="0"/>
        <v/>
      </c>
      <c r="F27" s="17" t="str">
        <f t="shared" si="1"/>
        <v/>
      </c>
      <c r="G27" s="20"/>
      <c r="H27" s="20"/>
      <c r="I27" s="20"/>
      <c r="J27" s="27"/>
      <c r="K27" s="27"/>
    </row>
    <row r="28" spans="1:11" x14ac:dyDescent="0.2">
      <c r="A28" s="17" t="str">
        <f>IF(Erhebung!B28="","",Erhebung!A28)</f>
        <v/>
      </c>
      <c r="B28" s="21" t="str">
        <f>IF(Erhebung!B28="","",Erhebung!B28)</f>
        <v/>
      </c>
      <c r="C28" s="18" t="str">
        <f>IF(Erhebung!K28="","",Erhebung!K28)</f>
        <v/>
      </c>
      <c r="D28" s="26"/>
      <c r="E28" s="18" t="str">
        <f t="shared" si="0"/>
        <v/>
      </c>
      <c r="F28" s="17" t="str">
        <f t="shared" si="1"/>
        <v/>
      </c>
      <c r="G28" s="20"/>
      <c r="H28" s="20"/>
      <c r="I28" s="20"/>
      <c r="J28" s="27"/>
      <c r="K28" s="27"/>
    </row>
    <row r="29" spans="1:11" x14ac:dyDescent="0.2">
      <c r="A29" s="17" t="str">
        <f>IF(Erhebung!B29="","",Erhebung!A29)</f>
        <v/>
      </c>
      <c r="B29" s="21" t="str">
        <f>IF(Erhebung!B29="","",Erhebung!B29)</f>
        <v/>
      </c>
      <c r="C29" s="18" t="str">
        <f>IF(Erhebung!K29="","",Erhebung!K29)</f>
        <v/>
      </c>
      <c r="D29" s="26"/>
      <c r="E29" s="18" t="str">
        <f t="shared" si="0"/>
        <v/>
      </c>
      <c r="F29" s="17" t="str">
        <f t="shared" si="1"/>
        <v/>
      </c>
      <c r="G29" s="20"/>
      <c r="H29" s="20"/>
      <c r="I29" s="20"/>
      <c r="J29" s="27"/>
      <c r="K29" s="27"/>
    </row>
    <row r="30" spans="1:11" x14ac:dyDescent="0.2">
      <c r="A30" s="17" t="str">
        <f>IF(Erhebung!B30="","",Erhebung!A30)</f>
        <v/>
      </c>
      <c r="B30" s="21" t="str">
        <f>IF(Erhebung!B30="","",Erhebung!B30)</f>
        <v/>
      </c>
      <c r="C30" s="18" t="str">
        <f>IF(Erhebung!K30="","",Erhebung!K30)</f>
        <v/>
      </c>
      <c r="D30" s="26"/>
      <c r="E30" s="18" t="str">
        <f t="shared" si="0"/>
        <v/>
      </c>
      <c r="F30" s="17" t="str">
        <f t="shared" si="1"/>
        <v/>
      </c>
      <c r="G30" s="20"/>
      <c r="H30" s="20"/>
      <c r="I30" s="20"/>
      <c r="J30" s="27"/>
      <c r="K30" s="27"/>
    </row>
    <row r="31" spans="1:11" x14ac:dyDescent="0.2">
      <c r="A31" s="17" t="str">
        <f>IF(Erhebung!B31="","",Erhebung!A31)</f>
        <v/>
      </c>
      <c r="B31" s="21" t="str">
        <f>IF(Erhebung!B31="","",Erhebung!B31)</f>
        <v/>
      </c>
      <c r="C31" s="18" t="str">
        <f>IF(Erhebung!K31="","",Erhebung!K31)</f>
        <v/>
      </c>
      <c r="D31" s="26"/>
      <c r="E31" s="18" t="str">
        <f t="shared" si="0"/>
        <v/>
      </c>
      <c r="F31" s="17" t="str">
        <f t="shared" si="1"/>
        <v/>
      </c>
      <c r="G31" s="20"/>
      <c r="H31" s="20"/>
      <c r="I31" s="20"/>
      <c r="J31" s="27"/>
      <c r="K31" s="27"/>
    </row>
    <row r="32" spans="1:11" x14ac:dyDescent="0.2">
      <c r="A32" s="17" t="str">
        <f>IF(Erhebung!B32="","",Erhebung!A32)</f>
        <v/>
      </c>
      <c r="B32" s="21" t="str">
        <f>IF(Erhebung!B32="","",Erhebung!B32)</f>
        <v/>
      </c>
      <c r="C32" s="18" t="str">
        <f>IF(Erhebung!K32="","",Erhebung!K32)</f>
        <v/>
      </c>
      <c r="D32" s="26"/>
      <c r="E32" s="18" t="str">
        <f t="shared" si="0"/>
        <v/>
      </c>
      <c r="F32" s="17" t="str">
        <f t="shared" si="1"/>
        <v/>
      </c>
      <c r="G32" s="20"/>
      <c r="H32" s="20"/>
      <c r="I32" s="20"/>
      <c r="J32" s="27"/>
      <c r="K32" s="27"/>
    </row>
    <row r="33" spans="1:11" x14ac:dyDescent="0.2">
      <c r="A33" s="17" t="str">
        <f>IF(Erhebung!B33="","",Erhebung!A33)</f>
        <v/>
      </c>
      <c r="B33" s="21" t="str">
        <f>IF(Erhebung!B33="","",Erhebung!B33)</f>
        <v/>
      </c>
      <c r="C33" s="18" t="str">
        <f>IF(Erhebung!K33="","",Erhebung!K33)</f>
        <v/>
      </c>
      <c r="D33" s="26"/>
      <c r="E33" s="18" t="str">
        <f t="shared" si="0"/>
        <v/>
      </c>
      <c r="F33" s="17" t="str">
        <f t="shared" si="1"/>
        <v/>
      </c>
      <c r="G33" s="20"/>
      <c r="H33" s="20"/>
      <c r="I33" s="20"/>
      <c r="J33" s="27"/>
      <c r="K33" s="27"/>
    </row>
    <row r="34" spans="1:11" x14ac:dyDescent="0.2">
      <c r="A34" s="17" t="str">
        <f>IF(Erhebung!B34="","",Erhebung!A34)</f>
        <v/>
      </c>
      <c r="B34" s="21" t="str">
        <f>IF(Erhebung!B34="","",Erhebung!B34)</f>
        <v/>
      </c>
      <c r="C34" s="18" t="str">
        <f>IF(Erhebung!K34="","",Erhebung!K34)</f>
        <v/>
      </c>
      <c r="D34" s="26"/>
      <c r="E34" s="18" t="str">
        <f t="shared" si="0"/>
        <v/>
      </c>
      <c r="F34" s="17" t="str">
        <f t="shared" si="1"/>
        <v/>
      </c>
      <c r="G34" s="20"/>
      <c r="H34" s="20"/>
      <c r="I34" s="20"/>
      <c r="J34" s="27"/>
      <c r="K34" s="27"/>
    </row>
    <row r="35" spans="1:11" x14ac:dyDescent="0.2">
      <c r="A35" s="17" t="str">
        <f>IF(Erhebung!B35="","",Erhebung!A35)</f>
        <v/>
      </c>
      <c r="B35" s="21" t="str">
        <f>IF(Erhebung!B35="","",Erhebung!B35)</f>
        <v/>
      </c>
      <c r="C35" s="18" t="str">
        <f>IF(Erhebung!K35="","",Erhebung!K35)</f>
        <v/>
      </c>
      <c r="D35" s="26"/>
      <c r="E35" s="18" t="str">
        <f t="shared" si="0"/>
        <v/>
      </c>
      <c r="F35" s="17" t="str">
        <f t="shared" si="1"/>
        <v/>
      </c>
      <c r="G35" s="20"/>
      <c r="H35" s="20"/>
      <c r="I35" s="20"/>
      <c r="J35" s="27"/>
      <c r="K35" s="27"/>
    </row>
    <row r="36" spans="1:11" x14ac:dyDescent="0.2">
      <c r="A36" s="17" t="str">
        <f>IF(Erhebung!B36="","",Erhebung!A36)</f>
        <v/>
      </c>
      <c r="B36" s="21" t="str">
        <f>IF(Erhebung!B36="","",Erhebung!B36)</f>
        <v/>
      </c>
      <c r="C36" s="18" t="str">
        <f>IF(Erhebung!K36="","",Erhebung!K36)</f>
        <v/>
      </c>
      <c r="D36" s="26"/>
      <c r="E36" s="18" t="str">
        <f t="shared" si="0"/>
        <v/>
      </c>
      <c r="F36" s="17" t="str">
        <f t="shared" si="1"/>
        <v/>
      </c>
      <c r="G36" s="20"/>
      <c r="H36" s="20"/>
      <c r="I36" s="20"/>
      <c r="J36" s="27"/>
      <c r="K36" s="27"/>
    </row>
    <row r="37" spans="1:11" x14ac:dyDescent="0.2">
      <c r="A37" s="17" t="str">
        <f>IF(Erhebung!B37="","",Erhebung!A37)</f>
        <v/>
      </c>
      <c r="B37" s="21" t="str">
        <f>IF(Erhebung!B37="","",Erhebung!B37)</f>
        <v/>
      </c>
      <c r="C37" s="18" t="str">
        <f>IF(Erhebung!K37="","",Erhebung!K37)</f>
        <v/>
      </c>
      <c r="D37" s="26"/>
      <c r="E37" s="18" t="str">
        <f t="shared" si="0"/>
        <v/>
      </c>
      <c r="F37" s="17" t="str">
        <f t="shared" si="1"/>
        <v/>
      </c>
      <c r="G37" s="20"/>
      <c r="H37" s="20"/>
      <c r="I37" s="20"/>
      <c r="J37" s="27"/>
      <c r="K37" s="27"/>
    </row>
    <row r="38" spans="1:11" x14ac:dyDescent="0.2">
      <c r="A38" s="17" t="str">
        <f>IF(Erhebung!B38="","",Erhebung!A38)</f>
        <v/>
      </c>
      <c r="B38" s="21" t="str">
        <f>IF(Erhebung!B38="","",Erhebung!B38)</f>
        <v/>
      </c>
      <c r="C38" s="18" t="str">
        <f>IF(Erhebung!K38="","",Erhebung!K38)</f>
        <v/>
      </c>
      <c r="D38" s="26"/>
      <c r="E38" s="18" t="str">
        <f t="shared" si="0"/>
        <v/>
      </c>
      <c r="F38" s="17" t="str">
        <f t="shared" si="1"/>
        <v/>
      </c>
      <c r="G38" s="20"/>
      <c r="H38" s="20"/>
      <c r="I38" s="20"/>
      <c r="J38" s="27"/>
      <c r="K38" s="27"/>
    </row>
    <row r="39" spans="1:11" x14ac:dyDescent="0.2">
      <c r="A39" s="17" t="str">
        <f>IF(Erhebung!B39="","",Erhebung!A39)</f>
        <v/>
      </c>
      <c r="B39" s="21" t="str">
        <f>IF(Erhebung!B39="","",Erhebung!B39)</f>
        <v/>
      </c>
      <c r="C39" s="18" t="str">
        <f>IF(Erhebung!K39="","",Erhebung!K39)</f>
        <v/>
      </c>
      <c r="D39" s="26"/>
      <c r="E39" s="18" t="str">
        <f t="shared" si="0"/>
        <v/>
      </c>
      <c r="F39" s="17" t="str">
        <f t="shared" si="1"/>
        <v/>
      </c>
      <c r="G39" s="20"/>
      <c r="H39" s="20"/>
      <c r="I39" s="20"/>
      <c r="J39" s="27"/>
      <c r="K39" s="27"/>
    </row>
    <row r="40" spans="1:11" x14ac:dyDescent="0.2">
      <c r="A40" s="17" t="str">
        <f>IF(Erhebung!B40="","",Erhebung!A40)</f>
        <v/>
      </c>
      <c r="B40" s="21" t="str">
        <f>IF(Erhebung!B40="","",Erhebung!B40)</f>
        <v/>
      </c>
      <c r="C40" s="18" t="str">
        <f>IF(Erhebung!K40="","",Erhebung!K40)</f>
        <v/>
      </c>
      <c r="D40" s="26"/>
      <c r="E40" s="18" t="str">
        <f t="shared" si="0"/>
        <v/>
      </c>
      <c r="F40" s="17" t="str">
        <f t="shared" si="1"/>
        <v/>
      </c>
      <c r="G40" s="20"/>
      <c r="H40" s="20"/>
      <c r="I40" s="20"/>
      <c r="J40" s="27"/>
      <c r="K40" s="27"/>
    </row>
    <row r="41" spans="1:11" x14ac:dyDescent="0.2">
      <c r="A41" s="17" t="str">
        <f>IF(Erhebung!B41="","",Erhebung!A41)</f>
        <v/>
      </c>
      <c r="B41" s="21" t="str">
        <f>IF(Erhebung!B41="","",Erhebung!B41)</f>
        <v/>
      </c>
      <c r="C41" s="18" t="str">
        <f>IF(Erhebung!K41="","",Erhebung!K41)</f>
        <v/>
      </c>
      <c r="D41" s="26"/>
      <c r="E41" s="18" t="str">
        <f t="shared" si="0"/>
        <v/>
      </c>
      <c r="F41" s="17" t="str">
        <f t="shared" si="1"/>
        <v/>
      </c>
      <c r="G41" s="20"/>
      <c r="H41" s="20"/>
      <c r="I41" s="20"/>
      <c r="J41" s="27"/>
      <c r="K41" s="27"/>
    </row>
    <row r="42" spans="1:11" x14ac:dyDescent="0.2">
      <c r="A42" s="17" t="str">
        <f>IF(Erhebung!B42="","",Erhebung!A42)</f>
        <v/>
      </c>
      <c r="B42" s="21" t="str">
        <f>IF(Erhebung!B42="","",Erhebung!B42)</f>
        <v/>
      </c>
      <c r="C42" s="18" t="str">
        <f>IF(Erhebung!K42="","",Erhebung!K42)</f>
        <v/>
      </c>
      <c r="D42" s="26"/>
      <c r="E42" s="18" t="str">
        <f t="shared" si="0"/>
        <v/>
      </c>
      <c r="F42" s="17" t="str">
        <f t="shared" si="1"/>
        <v/>
      </c>
      <c r="G42" s="20"/>
      <c r="H42" s="20"/>
      <c r="I42" s="20"/>
      <c r="J42" s="27"/>
      <c r="K42" s="27"/>
    </row>
    <row r="43" spans="1:11" x14ac:dyDescent="0.2">
      <c r="A43" s="17" t="str">
        <f>IF(Erhebung!B43="","",Erhebung!A43)</f>
        <v/>
      </c>
      <c r="B43" s="21" t="str">
        <f>IF(Erhebung!B43="","",Erhebung!B43)</f>
        <v/>
      </c>
      <c r="C43" s="18" t="str">
        <f>IF(Erhebung!K43="","",Erhebung!K43)</f>
        <v/>
      </c>
      <c r="D43" s="26"/>
      <c r="E43" s="18" t="str">
        <f t="shared" si="0"/>
        <v/>
      </c>
      <c r="F43" s="17" t="str">
        <f t="shared" si="1"/>
        <v/>
      </c>
      <c r="G43" s="20"/>
      <c r="H43" s="20"/>
      <c r="I43" s="20"/>
      <c r="J43" s="27"/>
      <c r="K43" s="27"/>
    </row>
    <row r="44" spans="1:11" x14ac:dyDescent="0.2">
      <c r="A44" s="17" t="str">
        <f>IF(Erhebung!B44="","",Erhebung!A44)</f>
        <v/>
      </c>
      <c r="B44" s="21" t="str">
        <f>IF(Erhebung!B44="","",Erhebung!B44)</f>
        <v/>
      </c>
      <c r="C44" s="18" t="str">
        <f>IF(Erhebung!K44="","",Erhebung!K44)</f>
        <v/>
      </c>
      <c r="D44" s="26"/>
      <c r="E44" s="18" t="str">
        <f t="shared" si="0"/>
        <v/>
      </c>
      <c r="F44" s="17" t="str">
        <f t="shared" si="1"/>
        <v/>
      </c>
      <c r="G44" s="20"/>
      <c r="H44" s="20"/>
      <c r="I44" s="20"/>
      <c r="J44" s="27"/>
      <c r="K44" s="27"/>
    </row>
    <row r="45" spans="1:11" x14ac:dyDescent="0.2">
      <c r="A45" s="17" t="str">
        <f>IF(Erhebung!B45="","",Erhebung!A45)</f>
        <v/>
      </c>
      <c r="B45" s="21" t="str">
        <f>IF(Erhebung!B45="","",Erhebung!B45)</f>
        <v/>
      </c>
      <c r="C45" s="18" t="str">
        <f>IF(Erhebung!K45="","",Erhebung!K45)</f>
        <v/>
      </c>
      <c r="D45" s="26"/>
      <c r="E45" s="18" t="str">
        <f t="shared" si="0"/>
        <v/>
      </c>
      <c r="F45" s="17" t="str">
        <f t="shared" si="1"/>
        <v/>
      </c>
      <c r="G45" s="20"/>
      <c r="H45" s="20"/>
      <c r="I45" s="20"/>
      <c r="J45" s="27"/>
      <c r="K45" s="27"/>
    </row>
    <row r="46" spans="1:11" x14ac:dyDescent="0.2">
      <c r="A46" s="17" t="str">
        <f>IF(Erhebung!B46="","",Erhebung!A46)</f>
        <v/>
      </c>
      <c r="B46" s="21" t="str">
        <f>IF(Erhebung!B46="","",Erhebung!B46)</f>
        <v/>
      </c>
      <c r="C46" s="18" t="str">
        <f>IF(Erhebung!K46="","",Erhebung!K46)</f>
        <v/>
      </c>
      <c r="D46" s="26"/>
      <c r="E46" s="18" t="str">
        <f t="shared" si="0"/>
        <v/>
      </c>
      <c r="F46" s="17" t="str">
        <f t="shared" si="1"/>
        <v/>
      </c>
      <c r="G46" s="20"/>
      <c r="H46" s="20"/>
      <c r="I46" s="20"/>
      <c r="J46" s="27"/>
      <c r="K46" s="27"/>
    </row>
    <row r="49" spans="2:3" x14ac:dyDescent="0.2">
      <c r="B49" s="5" t="s">
        <v>119</v>
      </c>
    </row>
    <row r="50" spans="2:3" x14ac:dyDescent="0.2">
      <c r="B50" s="10" t="s">
        <v>120</v>
      </c>
      <c r="C50" s="23">
        <f>COUNTIF($F$7:$F$46,"Luecke")</f>
        <v>0</v>
      </c>
    </row>
    <row r="51" spans="2:3" x14ac:dyDescent="0.2">
      <c r="B51" s="10" t="s">
        <v>121</v>
      </c>
      <c r="C51" s="23">
        <f>COUNTIF($F$7:$F$46,"ungeprueft")</f>
        <v>1</v>
      </c>
    </row>
    <row r="52" spans="2:3" x14ac:dyDescent="0.2">
      <c r="B52" s="10" t="s">
        <v>122</v>
      </c>
      <c r="C52" s="28">
        <f>IFERROR(MAX($E$7:$E$46),"")</f>
        <v>0</v>
      </c>
    </row>
    <row r="53" spans="2:3" x14ac:dyDescent="0.2">
      <c r="B53" s="10" t="s">
        <v>123</v>
      </c>
      <c r="C53" s="29" t="str">
        <f>IF(C50+C51=0,"Vollstaendig geprueft und ohne Luecke.","Diese Liste gehoert in die naechste Leitungsrunde.")</f>
        <v>Diese Liste gehoert in die naechste Leitungsrunde.</v>
      </c>
    </row>
  </sheetData>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Arbeitsblätter</vt:lpstr>
      </vt:variant>
      <vt:variant>
        <vt:i4>6</vt:i4>
      </vt:variant>
    </vt:vector>
  </HeadingPairs>
  <TitlesOfParts>
    <vt:vector size="6" baseType="lpstr">
      <vt:lpstr>Anleitung</vt:lpstr>
      <vt:lpstr>Schadensarten</vt:lpstr>
      <vt:lpstr>Erhebung</vt:lpstr>
      <vt:lpstr>Priorisierung</vt:lpstr>
      <vt:lpstr>Abhaengigkeiten</vt:lpstr>
      <vt:lpstr>Lueckenliste</vt:lpstr>
    </vt:vector>
  </TitlesOfParts>
  <Manager/>
  <Company>GRC Consulting AG</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Andreas Hessel</dc:creator>
  <cp:keywords/>
  <dc:description/>
  <cp:lastModifiedBy>Hessel, Andreas (ASB LV Rheinland-Pfalz e.V.)</cp:lastModifiedBy>
  <cp:revision>0</cp:revision>
  <dcterms:created xsi:type="dcterms:W3CDTF">2026-08-27T15:12:43Z</dcterms:created>
  <dcterms:modified xsi:type="dcterms:W3CDTF">2026-08-27T15:17:18Z</dcterms:modified>
  <cp:category/>
  <dc:language>en-US</dc:language>
</cp:coreProperties>
</file>