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andreashessel/Downloads/"/>
    </mc:Choice>
  </mc:AlternateContent>
  <xr:revisionPtr revIDLastSave="0" documentId="13_ncr:1_{C416B423-6E82-B047-869D-24CC8113186B}" xr6:coauthVersionLast="47" xr6:coauthVersionMax="47" xr10:uidLastSave="{00000000-0000-0000-0000-000000000000}"/>
  <bookViews>
    <workbookView xWindow="41520" yWindow="2020" windowWidth="23720" windowHeight="13300" tabRatio="500" xr2:uid="{00000000-000D-0000-FFFF-FFFF00000000}"/>
  </bookViews>
  <sheets>
    <sheet name="Anleitung" sheetId="1" r:id="rId1"/>
    <sheet name="Übersicht" sheetId="2" r:id="rId2"/>
    <sheet name="Bewertung" sheetId="3" r:id="rId3"/>
    <sheet name="Prüfpfad" sheetId="4" r:id="rId4"/>
    <sheet name="Listen" sheetId="5" state="hidden" r:id="rId5"/>
  </sheets>
  <definedNames>
    <definedName name="_xlnm._FilterDatabase" localSheetId="2" hidden="1">Bewertung!$A$5:$R$55</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16" i="4" l="1"/>
  <c r="E14" i="4"/>
  <c r="E13" i="4"/>
  <c r="E12" i="4"/>
  <c r="E11" i="4"/>
  <c r="E10" i="4"/>
  <c r="E9" i="4"/>
  <c r="E8" i="4"/>
  <c r="Q55" i="3"/>
  <c r="L55" i="3"/>
  <c r="K55" i="3"/>
  <c r="S55" i="3" s="1"/>
  <c r="A55" i="3"/>
  <c r="Q54" i="3"/>
  <c r="L54" i="3"/>
  <c r="K54" i="3"/>
  <c r="S54" i="3" s="1"/>
  <c r="A54" i="3"/>
  <c r="Q53" i="3"/>
  <c r="L53" i="3"/>
  <c r="K53" i="3"/>
  <c r="S53" i="3" s="1"/>
  <c r="A53" i="3"/>
  <c r="Q52" i="3"/>
  <c r="L52" i="3"/>
  <c r="K52" i="3"/>
  <c r="S52" i="3" s="1"/>
  <c r="A52" i="3"/>
  <c r="Q51" i="3"/>
  <c r="L51" i="3"/>
  <c r="K51" i="3"/>
  <c r="S51" i="3" s="1"/>
  <c r="A51" i="3"/>
  <c r="Q50" i="3"/>
  <c r="L50" i="3"/>
  <c r="K50" i="3"/>
  <c r="S50" i="3" s="1"/>
  <c r="A50" i="3"/>
  <c r="Q49" i="3"/>
  <c r="L49" i="3"/>
  <c r="K49" i="3"/>
  <c r="S49" i="3" s="1"/>
  <c r="A49" i="3"/>
  <c r="Q48" i="3"/>
  <c r="L48" i="3"/>
  <c r="K48" i="3"/>
  <c r="S48" i="3" s="1"/>
  <c r="A48" i="3"/>
  <c r="Q47" i="3"/>
  <c r="L47" i="3"/>
  <c r="K47" i="3"/>
  <c r="S47" i="3" s="1"/>
  <c r="A47" i="3"/>
  <c r="Q46" i="3"/>
  <c r="L46" i="3"/>
  <c r="K46" i="3"/>
  <c r="S46" i="3" s="1"/>
  <c r="A46" i="3"/>
  <c r="Q45" i="3"/>
  <c r="L45" i="3"/>
  <c r="K45" i="3"/>
  <c r="S45" i="3" s="1"/>
  <c r="A45" i="3"/>
  <c r="S44" i="3"/>
  <c r="P44" i="3" s="1"/>
  <c r="Q44" i="3"/>
  <c r="M44" i="3"/>
  <c r="L44" i="3"/>
  <c r="K44" i="3"/>
  <c r="A44" i="3"/>
  <c r="S43" i="3"/>
  <c r="P43" i="3" s="1"/>
  <c r="Q43" i="3"/>
  <c r="O43" i="3"/>
  <c r="M43" i="3"/>
  <c r="L43" i="3"/>
  <c r="K43" i="3"/>
  <c r="A43" i="3"/>
  <c r="Q42" i="3"/>
  <c r="L42" i="3"/>
  <c r="K42" i="3"/>
  <c r="S42" i="3" s="1"/>
  <c r="A42" i="3"/>
  <c r="Q41" i="3"/>
  <c r="L41" i="3"/>
  <c r="K41" i="3"/>
  <c r="S41" i="3" s="1"/>
  <c r="A41" i="3"/>
  <c r="S40" i="3"/>
  <c r="P40" i="3" s="1"/>
  <c r="Q40" i="3"/>
  <c r="O40" i="3"/>
  <c r="N40" i="3"/>
  <c r="L40" i="3"/>
  <c r="K40" i="3"/>
  <c r="A40" i="3"/>
  <c r="S39" i="3"/>
  <c r="O39" i="3" s="1"/>
  <c r="Q39" i="3"/>
  <c r="P39" i="3"/>
  <c r="L39" i="3"/>
  <c r="K39" i="3"/>
  <c r="A39" i="3"/>
  <c r="Q38" i="3"/>
  <c r="L38" i="3"/>
  <c r="K38" i="3"/>
  <c r="S38" i="3" s="1"/>
  <c r="A38" i="3"/>
  <c r="Q37" i="3"/>
  <c r="L37" i="3"/>
  <c r="K37" i="3"/>
  <c r="S37" i="3" s="1"/>
  <c r="A37" i="3"/>
  <c r="Q36" i="3"/>
  <c r="L36" i="3"/>
  <c r="K36" i="3"/>
  <c r="S36" i="3" s="1"/>
  <c r="A36" i="3"/>
  <c r="S35" i="3"/>
  <c r="P35" i="3" s="1"/>
  <c r="Q35" i="3"/>
  <c r="O35" i="3"/>
  <c r="N35" i="3"/>
  <c r="L35" i="3"/>
  <c r="K35" i="3"/>
  <c r="A35" i="3"/>
  <c r="S34" i="3"/>
  <c r="N34" i="3" s="1"/>
  <c r="Q34" i="3"/>
  <c r="P34" i="3"/>
  <c r="O34" i="3"/>
  <c r="M34" i="3"/>
  <c r="L34" i="3"/>
  <c r="K34" i="3"/>
  <c r="A34" i="3"/>
  <c r="S33" i="3"/>
  <c r="M33" i="3" s="1"/>
  <c r="Q33" i="3"/>
  <c r="N33" i="3"/>
  <c r="L33" i="3"/>
  <c r="K33" i="3"/>
  <c r="A33" i="3"/>
  <c r="Q32" i="3"/>
  <c r="L32" i="3"/>
  <c r="K32" i="3"/>
  <c r="S32" i="3" s="1"/>
  <c r="A32" i="3"/>
  <c r="S31" i="3"/>
  <c r="P31" i="3" s="1"/>
  <c r="Q31" i="3"/>
  <c r="L31" i="3"/>
  <c r="K31" i="3"/>
  <c r="A31" i="3"/>
  <c r="S30" i="3"/>
  <c r="P30" i="3" s="1"/>
  <c r="Q30" i="3"/>
  <c r="M30" i="3"/>
  <c r="L30" i="3"/>
  <c r="K30" i="3"/>
  <c r="A30" i="3"/>
  <c r="S29" i="3"/>
  <c r="P29" i="3" s="1"/>
  <c r="Q29" i="3"/>
  <c r="O29" i="3"/>
  <c r="M29" i="3"/>
  <c r="L29" i="3"/>
  <c r="K29" i="3"/>
  <c r="A29" i="3"/>
  <c r="Q28" i="3"/>
  <c r="L28" i="3"/>
  <c r="K28" i="3"/>
  <c r="S28" i="3" s="1"/>
  <c r="A28" i="3"/>
  <c r="Q27" i="3"/>
  <c r="L27" i="3"/>
  <c r="K27" i="3"/>
  <c r="S27" i="3" s="1"/>
  <c r="A27" i="3"/>
  <c r="Q26" i="3"/>
  <c r="L26" i="3"/>
  <c r="K26" i="3"/>
  <c r="S26" i="3" s="1"/>
  <c r="A26" i="3"/>
  <c r="S25" i="3"/>
  <c r="O25" i="3" s="1"/>
  <c r="Q25" i="3"/>
  <c r="P25" i="3"/>
  <c r="L25" i="3"/>
  <c r="K25" i="3"/>
  <c r="A25" i="3"/>
  <c r="Q24" i="3"/>
  <c r="L24" i="3"/>
  <c r="K24" i="3"/>
  <c r="S24" i="3" s="1"/>
  <c r="A24" i="3"/>
  <c r="Q23" i="3"/>
  <c r="L23" i="3"/>
  <c r="K23" i="3"/>
  <c r="S23" i="3" s="1"/>
  <c r="A23" i="3"/>
  <c r="Q22" i="3"/>
  <c r="L22" i="3"/>
  <c r="K22" i="3"/>
  <c r="S22" i="3" s="1"/>
  <c r="A22" i="3"/>
  <c r="S21" i="3"/>
  <c r="P21" i="3" s="1"/>
  <c r="Q21" i="3"/>
  <c r="O21" i="3"/>
  <c r="N21" i="3"/>
  <c r="L21" i="3"/>
  <c r="K21" i="3"/>
  <c r="A21" i="3"/>
  <c r="S20" i="3"/>
  <c r="N20" i="3" s="1"/>
  <c r="Q20" i="3"/>
  <c r="P20" i="3"/>
  <c r="O20" i="3"/>
  <c r="M20" i="3"/>
  <c r="L20" i="3"/>
  <c r="K20" i="3"/>
  <c r="A20" i="3"/>
  <c r="S19" i="3"/>
  <c r="M19" i="3" s="1"/>
  <c r="Q19" i="3"/>
  <c r="N19" i="3"/>
  <c r="L19" i="3"/>
  <c r="K19" i="3"/>
  <c r="A19" i="3"/>
  <c r="Q18" i="3"/>
  <c r="L18" i="3"/>
  <c r="K18" i="3"/>
  <c r="S18" i="3" s="1"/>
  <c r="A18" i="3"/>
  <c r="S17" i="3"/>
  <c r="P17" i="3" s="1"/>
  <c r="Q17" i="3"/>
  <c r="L17" i="3"/>
  <c r="K17" i="3"/>
  <c r="A17" i="3"/>
  <c r="S16" i="3"/>
  <c r="P16" i="3" s="1"/>
  <c r="Q16" i="3"/>
  <c r="M16" i="3"/>
  <c r="L16" i="3"/>
  <c r="K16" i="3"/>
  <c r="A16" i="3"/>
  <c r="S15" i="3"/>
  <c r="N15" i="3" s="1"/>
  <c r="Q15" i="3"/>
  <c r="P15" i="3"/>
  <c r="O15" i="3"/>
  <c r="M15" i="3"/>
  <c r="L15" i="3"/>
  <c r="K15" i="3"/>
  <c r="A15" i="3"/>
  <c r="Q14" i="3"/>
  <c r="L14" i="3"/>
  <c r="K14" i="3"/>
  <c r="S14" i="3" s="1"/>
  <c r="A14" i="3"/>
  <c r="Q13" i="3"/>
  <c r="L13" i="3"/>
  <c r="K13" i="3"/>
  <c r="S13" i="3" s="1"/>
  <c r="A13" i="3"/>
  <c r="Q12" i="3"/>
  <c r="L12" i="3"/>
  <c r="K12" i="3"/>
  <c r="S12" i="3" s="1"/>
  <c r="A12" i="3"/>
  <c r="S11" i="3"/>
  <c r="O11" i="3" s="1"/>
  <c r="Q11" i="3"/>
  <c r="P11" i="3"/>
  <c r="L11" i="3"/>
  <c r="K11" i="3"/>
  <c r="A11" i="3"/>
  <c r="Q10" i="3"/>
  <c r="L10" i="3"/>
  <c r="K10" i="3"/>
  <c r="S10" i="3" s="1"/>
  <c r="A10" i="3"/>
  <c r="Q9" i="3"/>
  <c r="L9" i="3"/>
  <c r="K9" i="3"/>
  <c r="S9" i="3" s="1"/>
  <c r="A9" i="3"/>
  <c r="Q8" i="3"/>
  <c r="L8" i="3"/>
  <c r="K8" i="3"/>
  <c r="S8" i="3" s="1"/>
  <c r="A8" i="3"/>
  <c r="S7" i="3"/>
  <c r="P7" i="3" s="1"/>
  <c r="Q7" i="3"/>
  <c r="O7" i="3"/>
  <c r="N7" i="3"/>
  <c r="L7" i="3"/>
  <c r="K7" i="3"/>
  <c r="A7" i="3"/>
  <c r="K6" i="3"/>
  <c r="S6" i="3" s="1"/>
  <c r="A6" i="3"/>
  <c r="B3" i="3"/>
  <c r="C5" i="2"/>
  <c r="N36" i="3" l="1"/>
  <c r="M36" i="3"/>
  <c r="O36" i="3"/>
  <c r="P36" i="3"/>
  <c r="P55" i="3"/>
  <c r="O55" i="3"/>
  <c r="N55" i="3"/>
  <c r="M55" i="3"/>
  <c r="P51" i="3"/>
  <c r="O51" i="3"/>
  <c r="N51" i="3"/>
  <c r="M51" i="3"/>
  <c r="P10" i="3"/>
  <c r="O10" i="3"/>
  <c r="N10" i="3"/>
  <c r="M10" i="3"/>
  <c r="P23" i="3"/>
  <c r="O23" i="3"/>
  <c r="N23" i="3"/>
  <c r="M23" i="3"/>
  <c r="P32" i="3"/>
  <c r="N32" i="3"/>
  <c r="O32" i="3"/>
  <c r="M32" i="3"/>
  <c r="P52" i="3"/>
  <c r="O52" i="3"/>
  <c r="N52" i="3"/>
  <c r="M52" i="3"/>
  <c r="P27" i="3"/>
  <c r="O27" i="3"/>
  <c r="N27" i="3"/>
  <c r="M27" i="3"/>
  <c r="N46" i="3"/>
  <c r="P46" i="3"/>
  <c r="O46" i="3"/>
  <c r="M46" i="3"/>
  <c r="O53" i="3"/>
  <c r="N53" i="3"/>
  <c r="M53" i="3"/>
  <c r="P53" i="3"/>
  <c r="N50" i="3"/>
  <c r="M50" i="3"/>
  <c r="O50" i="3"/>
  <c r="P50" i="3"/>
  <c r="P18" i="3"/>
  <c r="N18" i="3"/>
  <c r="O18" i="3"/>
  <c r="M18" i="3"/>
  <c r="P13" i="3"/>
  <c r="O13" i="3"/>
  <c r="N13" i="3"/>
  <c r="M13" i="3"/>
  <c r="P26" i="3"/>
  <c r="O26" i="3"/>
  <c r="N26" i="3"/>
  <c r="M26" i="3"/>
  <c r="P42" i="3"/>
  <c r="O42" i="3"/>
  <c r="N42" i="3"/>
  <c r="M42" i="3"/>
  <c r="P48" i="3"/>
  <c r="O48" i="3"/>
  <c r="N48" i="3"/>
  <c r="M48" i="3"/>
  <c r="P37" i="3"/>
  <c r="O37" i="3"/>
  <c r="N37" i="3"/>
  <c r="M37" i="3"/>
  <c r="P45" i="3"/>
  <c r="O45" i="3"/>
  <c r="N45" i="3"/>
  <c r="M45" i="3"/>
  <c r="P14" i="3"/>
  <c r="O14" i="3"/>
  <c r="N14" i="3"/>
  <c r="M14" i="3"/>
  <c r="P24" i="3"/>
  <c r="O24" i="3"/>
  <c r="N24" i="3"/>
  <c r="M24" i="3"/>
  <c r="O49" i="3"/>
  <c r="P49" i="3"/>
  <c r="N49" i="3"/>
  <c r="M49" i="3"/>
  <c r="N8" i="3"/>
  <c r="M8" i="3"/>
  <c r="O8" i="3"/>
  <c r="P8" i="3"/>
  <c r="P38" i="3"/>
  <c r="O38" i="3"/>
  <c r="N38" i="3"/>
  <c r="M38" i="3"/>
  <c r="P28" i="3"/>
  <c r="O28" i="3"/>
  <c r="N28" i="3"/>
  <c r="M28" i="3"/>
  <c r="P9" i="3"/>
  <c r="O9" i="3"/>
  <c r="N9" i="3"/>
  <c r="M9" i="3"/>
  <c r="P12" i="3"/>
  <c r="O12" i="3"/>
  <c r="N12" i="3"/>
  <c r="M12" i="3"/>
  <c r="N22" i="3"/>
  <c r="M22" i="3"/>
  <c r="O22" i="3"/>
  <c r="P22" i="3"/>
  <c r="P41" i="3"/>
  <c r="O41" i="3"/>
  <c r="N41" i="3"/>
  <c r="M41" i="3"/>
  <c r="Q6" i="3"/>
  <c r="C14" i="2" s="1"/>
  <c r="O6" i="3"/>
  <c r="P6" i="3" s="1"/>
  <c r="N6" i="3"/>
  <c r="M6" i="3"/>
  <c r="L6" i="3"/>
  <c r="M47" i="3"/>
  <c r="N47" i="3"/>
  <c r="P47" i="3"/>
  <c r="O47" i="3"/>
  <c r="P54" i="3"/>
  <c r="O54" i="3"/>
  <c r="N54" i="3"/>
  <c r="M54" i="3"/>
  <c r="N16" i="3"/>
  <c r="O19" i="3"/>
  <c r="N30" i="3"/>
  <c r="O33" i="3"/>
  <c r="N44" i="3"/>
  <c r="O16" i="3"/>
  <c r="P19" i="3"/>
  <c r="O30" i="3"/>
  <c r="P33" i="3"/>
  <c r="O44" i="3"/>
  <c r="M7" i="3"/>
  <c r="M21" i="3"/>
  <c r="M35" i="3"/>
  <c r="N29" i="3"/>
  <c r="M40" i="3"/>
  <c r="N43" i="3"/>
  <c r="M17" i="3"/>
  <c r="M31" i="3"/>
  <c r="N17" i="3"/>
  <c r="N31" i="3"/>
  <c r="M11" i="3"/>
  <c r="O17" i="3"/>
  <c r="M25" i="3"/>
  <c r="O31" i="3"/>
  <c r="M39" i="3"/>
  <c r="N11" i="3"/>
  <c r="N25" i="3"/>
  <c r="N39" i="3"/>
  <c r="C11" i="2" l="1"/>
  <c r="C13" i="2"/>
  <c r="C12" i="2"/>
  <c r="C9" i="2"/>
  <c r="C8" i="2"/>
  <c r="C7" i="2"/>
  <c r="C6" i="2"/>
</calcChain>
</file>

<file path=xl/sharedStrings.xml><?xml version="1.0" encoding="utf-8"?>
<sst xmlns="http://schemas.openxmlformats.org/spreadsheetml/2006/main" count="98" uniqueCount="89">
  <si>
    <t>Dienstleister-Bewertungsbogen</t>
  </si>
  <si>
    <t>Wofür dieser Bogen da ist</t>
  </si>
  <si>
    <t>Der Bogen ordnet Ihre Dienstleister nicht nach Vertragsvolumen, sondern nach dem Risiko, das sie für Ihren Betrieb tragen. Er leitet aus drei Angaben eine Stufe ab und daraus Prüfart, Prüfrhythmus und den nächsten Prüftermin.</t>
  </si>
  <si>
    <t>So gehen Sie vor</t>
  </si>
  <si>
    <t>1. Tragen Sie im Blatt Bewertung zuerst die zehn Dienstleister ein, die Ihre kritischsten Prozesse tragen. Die Kostenliste des Einkaufs ist dafür der falsche Startpunkt.</t>
  </si>
  <si>
    <t>2. Übernehmen Sie die Kritikalität des getragenen Prozesses aus Ihrer Business Impact Analyse, etwa aus dem BIA-Erhebungsbogen der Ausgabe 20. Trägt ein Dienstleister mehrere Prozesse, zählt der kritischste.</t>
  </si>
  <si>
    <t>3. Wählen Sie die Zugriffsart. Jeder technische Zugang zu Ihren Systemen hebt die Stufe um eins an, unabhängig vom Vertragsvolumen.</t>
  </si>
  <si>
    <t>4. Schätzen Sie die Ersetzbarkeit. Maßgeblich ist, wie lange ein Wechsel im Ernstfall dauern würde, nicht die Kündigungsfrist.</t>
  </si>
  <si>
    <t>5. Tragen Sie das Datum der letzten Prüfung ein. Der Bogen zeigt dann, wann die nächste fällig ist und ob sie überfällig ist.</t>
  </si>
  <si>
    <t>6. Das Blatt Prüfpfad beantwortet für einen einzelnen Dienstleister in sieben Fragen, welche Pflichten aus DSGVO, DORA, MaRisk oder VAG und NIS2 greifen.</t>
  </si>
  <si>
    <t>Wie die Stufe entsteht</t>
  </si>
  <si>
    <t>Punkte = Kritikalität des Prozesses mal zwei plus Ersetzbarkeit. Ab 10 Punkten ist der Dienstleister kritisch, ab 7 Punkten wichtig, darunter Standard.</t>
  </si>
  <si>
    <t>Technischer Zugang (Fernwartung oder Administration) hebt die Stufe um eins an, höchstens bis kritisch.</t>
  </si>
  <si>
    <t>Kritisch bedeutet jährliche Prüfung mit Nachweisen, also Zertifikat, Prüfbericht oder eigenes Gespräch. Wichtig bedeutet Selbstauskunft alle 24 Monate. Standard bedeutet Inventar mit anlassbezogener Prüfung, etwa bei Übernahme, neuem Subunternehmer, Wechsel des Rechenzentrums oder einem Sicherheitsvorfall.</t>
  </si>
  <si>
    <t>Die Schwellenwerte sind eine Empfehlung aus der Praxis und keine regulatorische Vorgabe. Passen Sie sie bei Bedarf in den Formeln der Spalten L und S an.</t>
  </si>
  <si>
    <t>Legende</t>
  </si>
  <si>
    <t>Hellgelbe Zellen sind Eingabefelder. Weiße Zellen enthalten Formeln und sind ohne Kennwort geschützt, damit sie nicht versehentlich überschrieben werden. Über Überprüfen, Blattschutz aufheben lassen sie sich jederzeit ändern.</t>
  </si>
  <si>
    <t>Zeile 6 im Blatt Bewertung ist ein Beispiel. Überschreiben oder löschen Sie es.</t>
  </si>
  <si>
    <t>Weitergabe</t>
  </si>
  <si>
    <t>Diese Arbeitshilfe darf gern an Kollegen weitergegeben werden. Quelle ISU IT- und Informationssicherheit Update, Ausgabe 21, Andreas Hessel. Die Arbeitshilfe ersetzt keine Rechtsberatung.</t>
  </si>
  <si>
    <t>Übersicht für die Geschäftsführung</t>
  </si>
  <si>
    <t>Rechnet automatisch aus dem Blatt Bewertung</t>
  </si>
  <si>
    <t>Erfasste Dienstleister</t>
  </si>
  <si>
    <t>davon kritisch</t>
  </si>
  <si>
    <t>davon wichtig</t>
  </si>
  <si>
    <t>davon Standard</t>
  </si>
  <si>
    <t>Angaben unvollständig</t>
  </si>
  <si>
    <t>Prüfungen überfällig</t>
  </si>
  <si>
    <t>Prüfungen offen, noch nie geprüft</t>
  </si>
  <si>
    <t>Prüfungen in den nächsten 60 Tagen</t>
  </si>
  <si>
    <t>AV-Vertrag fehlt trotz personenbezogener Daten</t>
  </si>
  <si>
    <t>Die Frage für die Geschäftsführung</t>
  </si>
  <si>
    <t>Gibt es für jeden kritischen Dienstleister einen Plan B, falls er ausfällt, kompromittiert wird oder vom Markt verschwindet?</t>
  </si>
  <si>
    <t>Dienstleister-Bewertung</t>
  </si>
  <si>
    <t>Stufe, Prüfart und Prüftermin nach Kritikalität des getragenen Prozesses, Zugriffsart und Ersetzbarkeit</t>
  </si>
  <si>
    <t>Stichtag</t>
  </si>
  <si>
    <t>Nr</t>
  </si>
  <si>
    <t>Dienstleister</t>
  </si>
  <si>
    <t>Leistung</t>
  </si>
  <si>
    <t>Getragener Prozess</t>
  </si>
  <si>
    <t>Kritikalität Prozess (aus BIA)</t>
  </si>
  <si>
    <t>Zugriffsart</t>
  </si>
  <si>
    <t>Ersetzbarkeit</t>
  </si>
  <si>
    <t>Personenbezogene Daten</t>
  </si>
  <si>
    <t>AV-Vertrag vorhanden</t>
  </si>
  <si>
    <t>Letzte Prüfung</t>
  </si>
  <si>
    <t>Punkte</t>
  </si>
  <si>
    <t>Stufe</t>
  </si>
  <si>
    <t>Prüfart</t>
  </si>
  <si>
    <t>Rhythmus (Monate)</t>
  </si>
  <si>
    <t>Nächste Prüfung</t>
  </si>
  <si>
    <t>Status</t>
  </si>
  <si>
    <t>Hinweis</t>
  </si>
  <si>
    <t>Bemerkung</t>
  </si>
  <si>
    <t>StufeNr</t>
  </si>
  <si>
    <t>Muster IT-Service (Einzelunternehmer)</t>
  </si>
  <si>
    <t>Betreuung Abrechnungssoftware</t>
  </si>
  <si>
    <t>Leistungsabrechnung</t>
  </si>
  <si>
    <t>4 sehr hoch</t>
  </si>
  <si>
    <t>3 Fernwartung oder Administration privilegiert</t>
  </si>
  <si>
    <t>3 nur mit Monaten Aufwand</t>
  </si>
  <si>
    <t>Ja</t>
  </si>
  <si>
    <t>Beispielzeile, bitte überschreiben. Kein Vertreter vorhanden.</t>
  </si>
  <si>
    <t>Prüfpfad in sieben Fragen</t>
  </si>
  <si>
    <t>Für einen einzelnen Dienstleister. Beantworten Sie jede Frage mit Ja oder Nein. Rechts steht, was daraus folgt.</t>
  </si>
  <si>
    <t>Frage</t>
  </si>
  <si>
    <t>Antwort</t>
  </si>
  <si>
    <t>Was daraus folgt</t>
  </si>
  <si>
    <t>Verarbeitet der Dienstleister personenbezogene Daten in Ihrem Auftrag?</t>
  </si>
  <si>
    <t>Hat er technischen Zugriff auf Ihre Systeme, etwa per Fernwartung oder als Administrator?</t>
  </si>
  <si>
    <t>Trägt die Leistung einen Prozess mit hoher oder sehr hoher Kritikalität aus Ihrer BIA?</t>
  </si>
  <si>
    <t>Sind Sie ein Finanzunternehmen im Anwendungsbereich von DORA, und handelt es sich um eine IKT-Dienstleistung?</t>
  </si>
  <si>
    <t>Sind Sie ein Institut oder Versicherer, und übernimmt der Dienstleister Tätigkeiten, die Sie sonst selbst erbringen würden?</t>
  </si>
  <si>
    <t>Ist Ihr Haus nach NIS2 reguliert, also besonders wichtige oder wichtige Einrichtung nach BSIG?</t>
  </si>
  <si>
    <t>Setzt der Dienstleister Subunternehmer ein, die auf Ihre Daten oder Systeme zugreifen?</t>
  </si>
  <si>
    <t>Empfohlene Mindeststufe</t>
  </si>
  <si>
    <t>Der Prüfpfad nennt die typischen Pflichten und ersetzt keine rechtliche Einzelfallprüfung.</t>
  </si>
  <si>
    <t>1 gering</t>
  </si>
  <si>
    <t>0 kein technischer Zugriff</t>
  </si>
  <si>
    <t>1 kurzfristig ersetzbar</t>
  </si>
  <si>
    <t>2 mittel</t>
  </si>
  <si>
    <t>1 Zugriff auf Daten, z. B. Cloud oder Hosting</t>
  </si>
  <si>
    <t>2 in einigen Wochen ersetzbar</t>
  </si>
  <si>
    <t>Nein</t>
  </si>
  <si>
    <t>3 hoch</t>
  </si>
  <si>
    <t>2 Fernwartung mit Benutzerrechten</t>
  </si>
  <si>
    <t>entfällt</t>
  </si>
  <si>
    <t>4 praktisch nicht ersetzbar</t>
  </si>
  <si>
    <t>Arbeitshilfe zur Informationssicherheit Update Ausgabe 21, Wer für Sie arbeitet, arbeitet an Ihrem Risiko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</si>
</sst>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family val="2"/>
      <charset val="1"/>
    </font>
    <font>
      <b/>
      <sz val="16"/>
      <color rgb="FF0E5A64"/>
      <name val="Arial"/>
      <family val="2"/>
    </font>
    <font>
      <i/>
      <sz val="10"/>
      <color rgb="FF5B6B6E"/>
      <name val="Arial"/>
      <family val="2"/>
    </font>
    <font>
      <sz val="10"/>
      <name val="Arial"/>
      <family val="2"/>
    </font>
    <font>
      <b/>
      <sz val="11"/>
      <color rgb="FF0E5A64"/>
      <name val="Arial"/>
      <family val="2"/>
    </font>
    <font>
      <b/>
      <sz val="14"/>
      <color rgb="FF0E5A64"/>
      <name val="Arial"/>
      <family val="2"/>
    </font>
    <font>
      <b/>
      <sz val="10"/>
      <name val="Arial"/>
      <family val="2"/>
    </font>
    <font>
      <b/>
      <sz val="10"/>
      <color rgb="FF0E5A64"/>
      <name val="Arial"/>
      <family val="2"/>
    </font>
    <font>
      <b/>
      <sz val="10"/>
      <color rgb="FFFFFFFF"/>
      <name val="Arial"/>
      <family val="2"/>
    </font>
    <font>
      <i/>
      <sz val="9"/>
      <color rgb="FF5B6B6E"/>
      <name val="Arial"/>
      <family val="2"/>
    </font>
  </fonts>
  <fills count="6">
    <fill>
      <patternFill patternType="none"/>
    </fill>
    <fill>
      <patternFill patternType="gray125"/>
    </fill>
    <fill>
      <patternFill patternType="solid">
        <fgColor rgb="FFE3F0F1"/>
        <bgColor rgb="FFEEEEEE"/>
      </patternFill>
    </fill>
    <fill>
      <patternFill patternType="solid">
        <fgColor rgb="FFF4F6F7"/>
        <bgColor rgb="FFEEEEEE"/>
      </patternFill>
    </fill>
    <fill>
      <patternFill patternType="solid">
        <fgColor rgb="FF0E5A64"/>
        <bgColor rgb="FF274E13"/>
      </patternFill>
    </fill>
    <fill>
      <patternFill patternType="solid">
        <fgColor rgb="FFFFFBEA"/>
        <bgColor rgb="FFFFFFFF"/>
      </patternFill>
    </fill>
  </fills>
  <borders count="2">
    <border>
      <left/>
      <right/>
      <top/>
      <bottom/>
      <diagonal/>
    </border>
    <border>
      <left style="thin">
        <color rgb="FFC9D6D8"/>
      </left>
      <right style="thin">
        <color rgb="FFC9D6D8"/>
      </right>
      <top style="thin">
        <color rgb="FFC9D6D8"/>
      </top>
      <bottom style="thin">
        <color rgb="FFC9D6D8"/>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2" fillId="0" borderId="0" xfId="0" applyFont="1"/>
    <xf numFmtId="0" fontId="6" fillId="2" borderId="1" xfId="0" applyFont="1" applyFill="1" applyBorder="1"/>
    <xf numFmtId="0" fontId="4" fillId="2" borderId="1" xfId="0" applyFont="1" applyFill="1" applyBorder="1" applyAlignment="1">
      <alignment horizontal="center"/>
    </xf>
    <xf numFmtId="0" fontId="3" fillId="2" borderId="1" xfId="0" applyFont="1" applyFill="1" applyBorder="1"/>
    <xf numFmtId="0" fontId="3" fillId="3" borderId="1" xfId="0" applyFont="1" applyFill="1" applyBorder="1"/>
    <xf numFmtId="0" fontId="4" fillId="3" borderId="1" xfId="0" applyFont="1" applyFill="1" applyBorder="1" applyAlignment="1">
      <alignment horizontal="center"/>
    </xf>
    <xf numFmtId="0" fontId="7" fillId="0" borderId="0" xfId="0" applyFont="1"/>
    <xf numFmtId="0" fontId="6" fillId="0" borderId="0" xfId="0" applyFont="1"/>
    <xf numFmtId="164" fontId="3" fillId="0" borderId="0" xfId="0" applyNumberFormat="1" applyFont="1"/>
    <xf numFmtId="0" fontId="8" fillId="4" borderId="1" xfId="0" applyFont="1" applyFill="1" applyBorder="1" applyAlignment="1">
      <alignment horizontal="center" vertical="center" wrapText="1"/>
    </xf>
    <xf numFmtId="0" fontId="3" fillId="0" borderId="1" xfId="0" applyFont="1" applyBorder="1" applyAlignment="1">
      <alignment vertical="top" wrapText="1"/>
    </xf>
    <xf numFmtId="0" fontId="3" fillId="5" borderId="1" xfId="0" applyFont="1" applyFill="1" applyBorder="1" applyAlignment="1" applyProtection="1">
      <alignment vertical="top" wrapText="1"/>
      <protection locked="0"/>
    </xf>
    <xf numFmtId="164" fontId="3" fillId="5" borderId="1" xfId="0" applyNumberFormat="1" applyFont="1" applyFill="1" applyBorder="1" applyAlignment="1" applyProtection="1">
      <alignment vertical="top" wrapText="1"/>
      <protection locked="0"/>
    </xf>
    <xf numFmtId="164" fontId="3" fillId="0" borderId="1" xfId="0" applyNumberFormat="1" applyFont="1" applyBorder="1" applyAlignment="1">
      <alignment vertical="top" wrapText="1"/>
    </xf>
    <xf numFmtId="0" fontId="8" fillId="4" borderId="1" xfId="0" applyFont="1" applyFill="1" applyBorder="1"/>
    <xf numFmtId="0" fontId="9" fillId="0" borderId="0" xfId="0" applyFont="1"/>
    <xf numFmtId="0" fontId="3" fillId="0" borderId="0" xfId="0" applyFont="1" applyAlignment="1">
      <alignment wrapText="1"/>
    </xf>
    <xf numFmtId="0" fontId="3" fillId="5" borderId="0" xfId="0" applyFont="1" applyFill="1" applyProtection="1">
      <protection locked="0"/>
    </xf>
  </cellXfs>
  <cellStyles count="1">
    <cellStyle name="Standard" xfId="0" builtinId="0"/>
  </cellStyles>
  <dxfs count="9">
    <dxf>
      <font>
        <b/>
        <color rgb="FF8B1A10"/>
        <name val="Arial"/>
        <charset val="1"/>
      </font>
      <fill>
        <patternFill>
          <bgColor rgb="FFF4C7C3"/>
        </patternFill>
      </fill>
    </dxf>
    <dxf>
      <font>
        <b/>
        <color rgb="FF274E13"/>
        <name val="Arial"/>
        <charset val="1"/>
      </font>
      <fill>
        <patternFill>
          <bgColor rgb="FFD9EAD3"/>
        </patternFill>
      </fill>
    </dxf>
    <dxf>
      <font>
        <b/>
        <color rgb="FF7A5200"/>
        <name val="Arial"/>
        <charset val="1"/>
      </font>
      <fill>
        <patternFill>
          <bgColor rgb="FFFCE8B2"/>
        </patternFill>
      </fill>
    </dxf>
    <dxf>
      <font>
        <b/>
        <color rgb="FF7A5200"/>
        <name val="Arial"/>
        <charset val="1"/>
      </font>
      <fill>
        <patternFill>
          <bgColor rgb="FFFCE8B2"/>
        </patternFill>
      </fill>
    </dxf>
    <dxf>
      <font>
        <b/>
        <color rgb="FF8B1A10"/>
        <name val="Arial"/>
        <charset val="1"/>
      </font>
      <fill>
        <patternFill>
          <bgColor rgb="FFF4C7C3"/>
        </patternFill>
      </fill>
    </dxf>
    <dxf>
      <font>
        <b/>
        <color rgb="FF666666"/>
        <name val="Arial"/>
        <charset val="1"/>
      </font>
      <fill>
        <patternFill>
          <bgColor rgb="FFEEEEEE"/>
        </patternFill>
      </fill>
    </dxf>
    <dxf>
      <font>
        <b/>
        <color rgb="FF274E13"/>
        <name val="Arial"/>
        <charset val="1"/>
      </font>
      <fill>
        <patternFill>
          <bgColor rgb="FFD9EAD3"/>
        </patternFill>
      </fill>
    </dxf>
    <dxf>
      <font>
        <b/>
        <color rgb="FF7A5200"/>
        <name val="Arial"/>
        <charset val="1"/>
      </font>
      <fill>
        <patternFill>
          <bgColor rgb="FFFCE8B2"/>
        </patternFill>
      </fill>
    </dxf>
    <dxf>
      <font>
        <b/>
        <color rgb="FF8B1A10"/>
        <name val="Arial"/>
        <charset val="1"/>
      </font>
      <fill>
        <patternFill>
          <bgColor rgb="FFF4C7C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A5200"/>
      <rgbColor rgb="FF800080"/>
      <rgbColor rgb="FF008080"/>
      <rgbColor rgb="FFEEEEEE"/>
      <rgbColor rgb="FF666666"/>
      <rgbColor rgb="FF9999FF"/>
      <rgbColor rgb="FF993366"/>
      <rgbColor rgb="FFFFFBEA"/>
      <rgbColor rgb="FFE3F0F1"/>
      <rgbColor rgb="FF660066"/>
      <rgbColor rgb="FFFF8080"/>
      <rgbColor rgb="FF0066CC"/>
      <rgbColor rgb="FFC9D6D8"/>
      <rgbColor rgb="FF000080"/>
      <rgbColor rgb="FFFF00FF"/>
      <rgbColor rgb="FFFFFF00"/>
      <rgbColor rgb="FF00FFFF"/>
      <rgbColor rgb="FF800080"/>
      <rgbColor rgb="FF800000"/>
      <rgbColor rgb="FF008080"/>
      <rgbColor rgb="FF0000FF"/>
      <rgbColor rgb="FF00CCFF"/>
      <rgbColor rgb="FFF4F6F7"/>
      <rgbColor rgb="FFD9EAD3"/>
      <rgbColor rgb="FFFCE8B2"/>
      <rgbColor rgb="FF99CCFF"/>
      <rgbColor rgb="FFFF99CC"/>
      <rgbColor rgb="FFCC99FF"/>
      <rgbColor rgb="FFF4C7C3"/>
      <rgbColor rgb="FF3366FF"/>
      <rgbColor rgb="FF33CCCC"/>
      <rgbColor rgb="FF99CC00"/>
      <rgbColor rgb="FFFFCC00"/>
      <rgbColor rgb="FFFF9900"/>
      <rgbColor rgb="FFFF6600"/>
      <rgbColor rgb="FF5B6B6E"/>
      <rgbColor rgb="FF969696"/>
      <rgbColor rgb="FF0E5A64"/>
      <rgbColor rgb="FF339966"/>
      <rgbColor rgb="FF003300"/>
      <rgbColor rgb="FF274E13"/>
      <rgbColor rgb="FF8B1A1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5A64"/>
  </sheetPr>
  <dimension ref="B2:B27"/>
  <sheetViews>
    <sheetView showGridLines="0" tabSelected="1" zoomScaleNormal="100" workbookViewId="0">
      <selection activeCell="B3" sqref="B3"/>
    </sheetView>
  </sheetViews>
  <sheetFormatPr baseColWidth="10" defaultColWidth="8.6640625" defaultRowHeight="15" x14ac:dyDescent="0.2"/>
  <cols>
    <col min="1" max="1" width="3" customWidth="1"/>
    <col min="2" max="2" width="110" customWidth="1"/>
  </cols>
  <sheetData>
    <row r="2" spans="2:2" ht="21" x14ac:dyDescent="0.2">
      <c r="B2" s="1" t="s">
        <v>0</v>
      </c>
    </row>
    <row r="3" spans="2:2" x14ac:dyDescent="0.2">
      <c r="B3" s="2" t="s">
        <v>88</v>
      </c>
    </row>
    <row r="4" spans="2:2" x14ac:dyDescent="0.2">
      <c r="B4" s="3"/>
    </row>
    <row r="5" spans="2:2" x14ac:dyDescent="0.2">
      <c r="B5" s="4" t="s">
        <v>1</v>
      </c>
    </row>
    <row r="6" spans="2:2" ht="45" customHeight="1" x14ac:dyDescent="0.2">
      <c r="B6" s="3" t="s">
        <v>2</v>
      </c>
    </row>
    <row r="7" spans="2:2" x14ac:dyDescent="0.2">
      <c r="B7" s="3"/>
    </row>
    <row r="8" spans="2:2" x14ac:dyDescent="0.2">
      <c r="B8" s="4" t="s">
        <v>3</v>
      </c>
    </row>
    <row r="9" spans="2:2" ht="30" customHeight="1" x14ac:dyDescent="0.2">
      <c r="B9" s="3" t="s">
        <v>4</v>
      </c>
    </row>
    <row r="10" spans="2:2" ht="30" customHeight="1" x14ac:dyDescent="0.2">
      <c r="B10" s="3" t="s">
        <v>5</v>
      </c>
    </row>
    <row r="11" spans="2:2" ht="30" customHeight="1" x14ac:dyDescent="0.2">
      <c r="B11" s="3" t="s">
        <v>6</v>
      </c>
    </row>
    <row r="12" spans="2:2" ht="30" customHeight="1" x14ac:dyDescent="0.2">
      <c r="B12" s="3" t="s">
        <v>7</v>
      </c>
    </row>
    <row r="13" spans="2:2" ht="30" customHeight="1" x14ac:dyDescent="0.2">
      <c r="B13" s="3" t="s">
        <v>8</v>
      </c>
    </row>
    <row r="14" spans="2:2" ht="30" customHeight="1" x14ac:dyDescent="0.2">
      <c r="B14" s="3" t="s">
        <v>9</v>
      </c>
    </row>
    <row r="15" spans="2:2" x14ac:dyDescent="0.2">
      <c r="B15" s="3"/>
    </row>
    <row r="16" spans="2:2" x14ac:dyDescent="0.2">
      <c r="B16" s="4" t="s">
        <v>10</v>
      </c>
    </row>
    <row r="17" spans="2:2" ht="30" customHeight="1" x14ac:dyDescent="0.2">
      <c r="B17" s="3" t="s">
        <v>11</v>
      </c>
    </row>
    <row r="18" spans="2:2" ht="15" customHeight="1" x14ac:dyDescent="0.2">
      <c r="B18" s="3" t="s">
        <v>12</v>
      </c>
    </row>
    <row r="19" spans="2:2" ht="45" customHeight="1" x14ac:dyDescent="0.2">
      <c r="B19" s="3" t="s">
        <v>13</v>
      </c>
    </row>
    <row r="20" spans="2:2" ht="30" customHeight="1" x14ac:dyDescent="0.2">
      <c r="B20" s="3" t="s">
        <v>14</v>
      </c>
    </row>
    <row r="21" spans="2:2" x14ac:dyDescent="0.2">
      <c r="B21" s="3"/>
    </row>
    <row r="22" spans="2:2" x14ac:dyDescent="0.2">
      <c r="B22" s="4" t="s">
        <v>15</v>
      </c>
    </row>
    <row r="23" spans="2:2" ht="45" customHeight="1" x14ac:dyDescent="0.2">
      <c r="B23" s="3" t="s">
        <v>16</v>
      </c>
    </row>
    <row r="24" spans="2:2" ht="15" customHeight="1" x14ac:dyDescent="0.2">
      <c r="B24" s="3" t="s">
        <v>17</v>
      </c>
    </row>
    <row r="25" spans="2:2" x14ac:dyDescent="0.2">
      <c r="B25" s="3"/>
    </row>
    <row r="26" spans="2:2" x14ac:dyDescent="0.2">
      <c r="B26" s="4" t="s">
        <v>18</v>
      </c>
    </row>
    <row r="27" spans="2:2" ht="30" customHeight="1" x14ac:dyDescent="0.2">
      <c r="B27" s="3" t="s">
        <v>19</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8"/>
  <sheetViews>
    <sheetView showGridLines="0" zoomScaleNormal="100" workbookViewId="0"/>
  </sheetViews>
  <sheetFormatPr baseColWidth="10" defaultColWidth="8.6640625" defaultRowHeight="15" x14ac:dyDescent="0.2"/>
  <cols>
    <col min="1" max="1" width="3" customWidth="1"/>
    <col min="2" max="2" width="42" customWidth="1"/>
    <col min="3" max="3" width="14" customWidth="1"/>
  </cols>
  <sheetData>
    <row r="2" spans="2:3" ht="18" x14ac:dyDescent="0.2">
      <c r="B2" s="5" t="s">
        <v>20</v>
      </c>
    </row>
    <row r="3" spans="2:3" x14ac:dyDescent="0.2">
      <c r="B3" s="6" t="s">
        <v>21</v>
      </c>
    </row>
    <row r="5" spans="2:3" x14ac:dyDescent="0.2">
      <c r="B5" s="7" t="s">
        <v>22</v>
      </c>
      <c r="C5" s="8">
        <f>SUMPRODUCT(--(Bewertung!$B$6:$B$55&lt;&gt;""))</f>
        <v>1</v>
      </c>
    </row>
    <row r="6" spans="2:3" x14ac:dyDescent="0.2">
      <c r="B6" s="9" t="s">
        <v>23</v>
      </c>
      <c r="C6" s="8">
        <f>COUNTIF(Bewertung!$L$6:$L$55,"Kritisch")</f>
        <v>1</v>
      </c>
    </row>
    <row r="7" spans="2:3" x14ac:dyDescent="0.2">
      <c r="B7" s="9" t="s">
        <v>24</v>
      </c>
      <c r="C7" s="8">
        <f>COUNTIF(Bewertung!$L$6:$L$55,"Wichtig")</f>
        <v>0</v>
      </c>
    </row>
    <row r="8" spans="2:3" x14ac:dyDescent="0.2">
      <c r="B8" s="9" t="s">
        <v>25</v>
      </c>
      <c r="C8" s="8">
        <f>COUNTIF(Bewertung!$L$6:$L$55,"Standard")</f>
        <v>0</v>
      </c>
    </row>
    <row r="9" spans="2:3" x14ac:dyDescent="0.2">
      <c r="B9" s="9" t="s">
        <v>26</v>
      </c>
      <c r="C9" s="8">
        <f>COUNTIF(Bewertung!$L$6:$L$55,"Angaben fehlen")</f>
        <v>0</v>
      </c>
    </row>
    <row r="11" spans="2:3" x14ac:dyDescent="0.2">
      <c r="B11" s="10" t="s">
        <v>27</v>
      </c>
      <c r="C11" s="11">
        <f ca="1">COUNTIF(Bewertung!$P$6:$P$55,"überfällig")</f>
        <v>1</v>
      </c>
    </row>
    <row r="12" spans="2:3" x14ac:dyDescent="0.2">
      <c r="B12" s="10" t="s">
        <v>28</v>
      </c>
      <c r="C12" s="11">
        <f ca="1">COUNTIF(Bewertung!$P$6:$P$55,"Prüfung offen")</f>
        <v>0</v>
      </c>
    </row>
    <row r="13" spans="2:3" x14ac:dyDescent="0.2">
      <c r="B13" s="10" t="s">
        <v>29</v>
      </c>
      <c r="C13" s="11">
        <f ca="1">COUNTIF(Bewertung!$P$6:$P$55,"bald fällig")</f>
        <v>0</v>
      </c>
    </row>
    <row r="14" spans="2:3" x14ac:dyDescent="0.2">
      <c r="B14" s="10" t="s">
        <v>30</v>
      </c>
      <c r="C14" s="11">
        <f>COUNTIF(Bewertung!$Q$6:$Q$55,"AV-Vertrag fehlt")</f>
        <v>0</v>
      </c>
    </row>
    <row r="17" spans="2:3" x14ac:dyDescent="0.2">
      <c r="B17" s="12" t="s">
        <v>31</v>
      </c>
    </row>
    <row r="18" spans="2:3" ht="30" customHeight="1" x14ac:dyDescent="0.2">
      <c r="B18" s="22" t="s">
        <v>32</v>
      </c>
      <c r="C18" s="22"/>
    </row>
  </sheetData>
  <sheetProtection sheet="1"/>
  <mergeCells count="1">
    <mergeCell ref="B18:C18"/>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5"/>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5" customWidth="1"/>
    <col min="2" max="2" width="26" customWidth="1"/>
    <col min="3" max="4" width="24" customWidth="1"/>
    <col min="5" max="5" width="20" customWidth="1"/>
    <col min="6" max="6" width="30" customWidth="1"/>
    <col min="7" max="7" width="26" customWidth="1"/>
    <col min="8" max="10" width="13" customWidth="1"/>
    <col min="11" max="11" width="8" customWidth="1"/>
    <col min="12" max="12" width="11" customWidth="1"/>
    <col min="13" max="13" width="30" customWidth="1"/>
    <col min="14" max="14" width="11" customWidth="1"/>
    <col min="15" max="16" width="15" customWidth="1"/>
    <col min="17" max="17" width="22" customWidth="1"/>
    <col min="18" max="18" width="30" customWidth="1"/>
    <col min="19" max="19" width="7" hidden="1" customWidth="1"/>
  </cols>
  <sheetData>
    <row r="1" spans="1:19" ht="18" x14ac:dyDescent="0.2">
      <c r="A1" s="5" t="s">
        <v>33</v>
      </c>
    </row>
    <row r="2" spans="1:19" x14ac:dyDescent="0.2">
      <c r="A2" s="6" t="s">
        <v>34</v>
      </c>
    </row>
    <row r="3" spans="1:19" x14ac:dyDescent="0.2">
      <c r="A3" s="13" t="s">
        <v>35</v>
      </c>
      <c r="B3" s="14">
        <f ca="1">TODAY()</f>
        <v>46285</v>
      </c>
    </row>
    <row r="5" spans="1:19" ht="31.5" customHeight="1" x14ac:dyDescent="0.2">
      <c r="A5" s="15" t="s">
        <v>36</v>
      </c>
      <c r="B5" s="15" t="s">
        <v>37</v>
      </c>
      <c r="C5" s="15" t="s">
        <v>38</v>
      </c>
      <c r="D5" s="15" t="s">
        <v>39</v>
      </c>
      <c r="E5" s="15" t="s">
        <v>40</v>
      </c>
      <c r="F5" s="15" t="s">
        <v>41</v>
      </c>
      <c r="G5" s="15" t="s">
        <v>42</v>
      </c>
      <c r="H5" s="15" t="s">
        <v>43</v>
      </c>
      <c r="I5" s="15" t="s">
        <v>44</v>
      </c>
      <c r="J5" s="15" t="s">
        <v>45</v>
      </c>
      <c r="K5" s="15" t="s">
        <v>46</v>
      </c>
      <c r="L5" s="15" t="s">
        <v>47</v>
      </c>
      <c r="M5" s="15" t="s">
        <v>48</v>
      </c>
      <c r="N5" s="15" t="s">
        <v>49</v>
      </c>
      <c r="O5" s="15" t="s">
        <v>50</v>
      </c>
      <c r="P5" s="15" t="s">
        <v>51</v>
      </c>
      <c r="Q5" s="15" t="s">
        <v>52</v>
      </c>
      <c r="R5" s="15" t="s">
        <v>53</v>
      </c>
      <c r="S5" s="15" t="s">
        <v>54</v>
      </c>
    </row>
    <row r="6" spans="1:19" ht="28" x14ac:dyDescent="0.2">
      <c r="A6" s="16">
        <f t="shared" ref="A6:A37" si="0">IF(B6="","",ROW()-5)</f>
        <v>1</v>
      </c>
      <c r="B6" s="17" t="s">
        <v>55</v>
      </c>
      <c r="C6" s="17" t="s">
        <v>56</v>
      </c>
      <c r="D6" s="17" t="s">
        <v>57</v>
      </c>
      <c r="E6" s="17" t="s">
        <v>58</v>
      </c>
      <c r="F6" s="17" t="s">
        <v>59</v>
      </c>
      <c r="G6" s="17" t="s">
        <v>60</v>
      </c>
      <c r="H6" s="17" t="s">
        <v>61</v>
      </c>
      <c r="I6" s="17" t="s">
        <v>61</v>
      </c>
      <c r="J6" s="18">
        <v>45823</v>
      </c>
      <c r="K6" s="16">
        <f t="shared" ref="K6:K37" si="1">IF(OR(B6="",OR(E6="",F6="",G6="")),"",VALUE(LEFT(E6,1))*2+VALUE(LEFT(G6,1)))</f>
        <v>11</v>
      </c>
      <c r="L6" s="16" t="str">
        <f t="shared" ref="L6:L37" si="2">IF(B6="","",IF(S6="","Angaben fehlen",CHOOSE(S6,"Standard","Wichtig","Kritisch")))</f>
        <v>Kritisch</v>
      </c>
      <c r="M6" s="16" t="str">
        <f t="shared" ref="M6:M37" si="3">IF(S6="","",CHOOSE(S6,"Inventar, anlassbezogen","Selbstauskunft","Nachweise: Zertifikat, Prüfbericht oder Gespräch"))</f>
        <v>Nachweise: Zertifikat, Prüfbericht oder Gespräch</v>
      </c>
      <c r="N6" s="16">
        <f t="shared" ref="N6:N37" si="4">IF(S6="","",CHOOSE(S6,"anlassbez.",24,12))</f>
        <v>12</v>
      </c>
      <c r="O6" s="19">
        <f t="shared" ref="O6:O37" si="5">IF(OR(S6="",S6=1),"",IF(J6="",$B$3,EDATE(J6,N6)))</f>
        <v>46188</v>
      </c>
      <c r="P6" s="16" t="str">
        <f t="shared" ref="P6:P37" ca="1" si="6">IF(S6="","",IF(S6=1,"anlassbezogen",IF(J6="","Prüfung offen",IF(O6&lt;$B$3,"überfällig",IF(O6-$B$3&lt;=60,"bald fällig","aktuell")))))</f>
        <v>überfällig</v>
      </c>
      <c r="Q6" s="16" t="str">
        <f t="shared" ref="Q6:Q37" si="7">IF(B6="","",IF(AND(H6="Ja",I6&lt;&gt;"Ja"),"AV-Vertrag fehlt",IF(AND(S6&lt;&gt;"",VALUE(LEFT(F6,1))&gt;=2),"Zugang regeln, siehe ITSB-Beitrag","")))</f>
        <v>Zugang regeln, siehe ITSB-Beitrag</v>
      </c>
      <c r="R6" s="17" t="s">
        <v>62</v>
      </c>
      <c r="S6" s="16">
        <f t="shared" ref="S6:S37" si="8">IF(K6="","",MIN(3,IF(K6&gt;=10,3,IF(K6&gt;=7,2,1))+IF(VALUE(LEFT(F6,1))&gt;=2,1,0)))</f>
        <v>3</v>
      </c>
    </row>
    <row r="7" spans="1:19" x14ac:dyDescent="0.2">
      <c r="A7" s="16" t="str">
        <f t="shared" si="0"/>
        <v/>
      </c>
      <c r="B7" s="17"/>
      <c r="C7" s="17"/>
      <c r="D7" s="17"/>
      <c r="E7" s="17"/>
      <c r="F7" s="17"/>
      <c r="G7" s="17"/>
      <c r="H7" s="17"/>
      <c r="I7" s="17"/>
      <c r="J7" s="18"/>
      <c r="K7" s="16" t="str">
        <f t="shared" si="1"/>
        <v/>
      </c>
      <c r="L7" s="16" t="str">
        <f t="shared" si="2"/>
        <v/>
      </c>
      <c r="M7" s="16" t="str">
        <f t="shared" si="3"/>
        <v/>
      </c>
      <c r="N7" s="16" t="str">
        <f t="shared" si="4"/>
        <v/>
      </c>
      <c r="O7" s="19" t="str">
        <f t="shared" si="5"/>
        <v/>
      </c>
      <c r="P7" s="16" t="str">
        <f t="shared" si="6"/>
        <v/>
      </c>
      <c r="Q7" s="16" t="str">
        <f t="shared" si="7"/>
        <v/>
      </c>
      <c r="R7" s="17"/>
      <c r="S7" s="16" t="str">
        <f t="shared" si="8"/>
        <v/>
      </c>
    </row>
    <row r="8" spans="1:19" x14ac:dyDescent="0.2">
      <c r="A8" s="16" t="str">
        <f t="shared" si="0"/>
        <v/>
      </c>
      <c r="B8" s="17"/>
      <c r="C8" s="17"/>
      <c r="D8" s="17"/>
      <c r="E8" s="17"/>
      <c r="F8" s="17"/>
      <c r="G8" s="17"/>
      <c r="H8" s="17"/>
      <c r="I8" s="17"/>
      <c r="J8" s="18"/>
      <c r="K8" s="16" t="str">
        <f t="shared" si="1"/>
        <v/>
      </c>
      <c r="L8" s="16" t="str">
        <f t="shared" si="2"/>
        <v/>
      </c>
      <c r="M8" s="16" t="str">
        <f t="shared" si="3"/>
        <v/>
      </c>
      <c r="N8" s="16" t="str">
        <f t="shared" si="4"/>
        <v/>
      </c>
      <c r="O8" s="19" t="str">
        <f t="shared" si="5"/>
        <v/>
      </c>
      <c r="P8" s="16" t="str">
        <f t="shared" si="6"/>
        <v/>
      </c>
      <c r="Q8" s="16" t="str">
        <f t="shared" si="7"/>
        <v/>
      </c>
      <c r="R8" s="17"/>
      <c r="S8" s="16" t="str">
        <f t="shared" si="8"/>
        <v/>
      </c>
    </row>
    <row r="9" spans="1:19" x14ac:dyDescent="0.2">
      <c r="A9" s="16" t="str">
        <f t="shared" si="0"/>
        <v/>
      </c>
      <c r="B9" s="17"/>
      <c r="C9" s="17"/>
      <c r="D9" s="17"/>
      <c r="E9" s="17"/>
      <c r="F9" s="17"/>
      <c r="G9" s="17"/>
      <c r="H9" s="17"/>
      <c r="I9" s="17"/>
      <c r="J9" s="18"/>
      <c r="K9" s="16" t="str">
        <f t="shared" si="1"/>
        <v/>
      </c>
      <c r="L9" s="16" t="str">
        <f t="shared" si="2"/>
        <v/>
      </c>
      <c r="M9" s="16" t="str">
        <f t="shared" si="3"/>
        <v/>
      </c>
      <c r="N9" s="16" t="str">
        <f t="shared" si="4"/>
        <v/>
      </c>
      <c r="O9" s="19" t="str">
        <f t="shared" si="5"/>
        <v/>
      </c>
      <c r="P9" s="16" t="str">
        <f t="shared" si="6"/>
        <v/>
      </c>
      <c r="Q9" s="16" t="str">
        <f t="shared" si="7"/>
        <v/>
      </c>
      <c r="R9" s="17"/>
      <c r="S9" s="16" t="str">
        <f t="shared" si="8"/>
        <v/>
      </c>
    </row>
    <row r="10" spans="1:19" x14ac:dyDescent="0.2">
      <c r="A10" s="16" t="str">
        <f t="shared" si="0"/>
        <v/>
      </c>
      <c r="B10" s="17"/>
      <c r="C10" s="17"/>
      <c r="D10" s="17"/>
      <c r="E10" s="17"/>
      <c r="F10" s="17"/>
      <c r="G10" s="17"/>
      <c r="H10" s="17"/>
      <c r="I10" s="17"/>
      <c r="J10" s="18"/>
      <c r="K10" s="16" t="str">
        <f t="shared" si="1"/>
        <v/>
      </c>
      <c r="L10" s="16" t="str">
        <f t="shared" si="2"/>
        <v/>
      </c>
      <c r="M10" s="16" t="str">
        <f t="shared" si="3"/>
        <v/>
      </c>
      <c r="N10" s="16" t="str">
        <f t="shared" si="4"/>
        <v/>
      </c>
      <c r="O10" s="19" t="str">
        <f t="shared" si="5"/>
        <v/>
      </c>
      <c r="P10" s="16" t="str">
        <f t="shared" si="6"/>
        <v/>
      </c>
      <c r="Q10" s="16" t="str">
        <f t="shared" si="7"/>
        <v/>
      </c>
      <c r="R10" s="17"/>
      <c r="S10" s="16" t="str">
        <f t="shared" si="8"/>
        <v/>
      </c>
    </row>
    <row r="11" spans="1:19" x14ac:dyDescent="0.2">
      <c r="A11" s="16" t="str">
        <f t="shared" si="0"/>
        <v/>
      </c>
      <c r="B11" s="17"/>
      <c r="C11" s="17"/>
      <c r="D11" s="17"/>
      <c r="E11" s="17"/>
      <c r="F11" s="17"/>
      <c r="G11" s="17"/>
      <c r="H11" s="17"/>
      <c r="I11" s="17"/>
      <c r="J11" s="18"/>
      <c r="K11" s="16" t="str">
        <f t="shared" si="1"/>
        <v/>
      </c>
      <c r="L11" s="16" t="str">
        <f t="shared" si="2"/>
        <v/>
      </c>
      <c r="M11" s="16" t="str">
        <f t="shared" si="3"/>
        <v/>
      </c>
      <c r="N11" s="16" t="str">
        <f t="shared" si="4"/>
        <v/>
      </c>
      <c r="O11" s="19" t="str">
        <f t="shared" si="5"/>
        <v/>
      </c>
      <c r="P11" s="16" t="str">
        <f t="shared" si="6"/>
        <v/>
      </c>
      <c r="Q11" s="16" t="str">
        <f t="shared" si="7"/>
        <v/>
      </c>
      <c r="R11" s="17"/>
      <c r="S11" s="16" t="str">
        <f t="shared" si="8"/>
        <v/>
      </c>
    </row>
    <row r="12" spans="1:19" x14ac:dyDescent="0.2">
      <c r="A12" s="16" t="str">
        <f t="shared" si="0"/>
        <v/>
      </c>
      <c r="B12" s="17"/>
      <c r="C12" s="17"/>
      <c r="D12" s="17"/>
      <c r="E12" s="17"/>
      <c r="F12" s="17"/>
      <c r="G12" s="17"/>
      <c r="H12" s="17"/>
      <c r="I12" s="17"/>
      <c r="J12" s="18"/>
      <c r="K12" s="16" t="str">
        <f t="shared" si="1"/>
        <v/>
      </c>
      <c r="L12" s="16" t="str">
        <f t="shared" si="2"/>
        <v/>
      </c>
      <c r="M12" s="16" t="str">
        <f t="shared" si="3"/>
        <v/>
      </c>
      <c r="N12" s="16" t="str">
        <f t="shared" si="4"/>
        <v/>
      </c>
      <c r="O12" s="19" t="str">
        <f t="shared" si="5"/>
        <v/>
      </c>
      <c r="P12" s="16" t="str">
        <f t="shared" si="6"/>
        <v/>
      </c>
      <c r="Q12" s="16" t="str">
        <f t="shared" si="7"/>
        <v/>
      </c>
      <c r="R12" s="17"/>
      <c r="S12" s="16" t="str">
        <f t="shared" si="8"/>
        <v/>
      </c>
    </row>
    <row r="13" spans="1:19" x14ac:dyDescent="0.2">
      <c r="A13" s="16" t="str">
        <f t="shared" si="0"/>
        <v/>
      </c>
      <c r="B13" s="17"/>
      <c r="C13" s="17"/>
      <c r="D13" s="17"/>
      <c r="E13" s="17"/>
      <c r="F13" s="17"/>
      <c r="G13" s="17"/>
      <c r="H13" s="17"/>
      <c r="I13" s="17"/>
      <c r="J13" s="18"/>
      <c r="K13" s="16" t="str">
        <f t="shared" si="1"/>
        <v/>
      </c>
      <c r="L13" s="16" t="str">
        <f t="shared" si="2"/>
        <v/>
      </c>
      <c r="M13" s="16" t="str">
        <f t="shared" si="3"/>
        <v/>
      </c>
      <c r="N13" s="16" t="str">
        <f t="shared" si="4"/>
        <v/>
      </c>
      <c r="O13" s="19" t="str">
        <f t="shared" si="5"/>
        <v/>
      </c>
      <c r="P13" s="16" t="str">
        <f t="shared" si="6"/>
        <v/>
      </c>
      <c r="Q13" s="16" t="str">
        <f t="shared" si="7"/>
        <v/>
      </c>
      <c r="R13" s="17"/>
      <c r="S13" s="16" t="str">
        <f t="shared" si="8"/>
        <v/>
      </c>
    </row>
    <row r="14" spans="1:19" x14ac:dyDescent="0.2">
      <c r="A14" s="16" t="str">
        <f t="shared" si="0"/>
        <v/>
      </c>
      <c r="B14" s="17"/>
      <c r="C14" s="17"/>
      <c r="D14" s="17"/>
      <c r="E14" s="17"/>
      <c r="F14" s="17"/>
      <c r="G14" s="17"/>
      <c r="H14" s="17"/>
      <c r="I14" s="17"/>
      <c r="J14" s="18"/>
      <c r="K14" s="16" t="str">
        <f t="shared" si="1"/>
        <v/>
      </c>
      <c r="L14" s="16" t="str">
        <f t="shared" si="2"/>
        <v/>
      </c>
      <c r="M14" s="16" t="str">
        <f t="shared" si="3"/>
        <v/>
      </c>
      <c r="N14" s="16" t="str">
        <f t="shared" si="4"/>
        <v/>
      </c>
      <c r="O14" s="19" t="str">
        <f t="shared" si="5"/>
        <v/>
      </c>
      <c r="P14" s="16" t="str">
        <f t="shared" si="6"/>
        <v/>
      </c>
      <c r="Q14" s="16" t="str">
        <f t="shared" si="7"/>
        <v/>
      </c>
      <c r="R14" s="17"/>
      <c r="S14" s="16" t="str">
        <f t="shared" si="8"/>
        <v/>
      </c>
    </row>
    <row r="15" spans="1:19" x14ac:dyDescent="0.2">
      <c r="A15" s="16" t="str">
        <f t="shared" si="0"/>
        <v/>
      </c>
      <c r="B15" s="17"/>
      <c r="C15" s="17"/>
      <c r="D15" s="17"/>
      <c r="E15" s="17"/>
      <c r="F15" s="17"/>
      <c r="G15" s="17"/>
      <c r="H15" s="17"/>
      <c r="I15" s="17"/>
      <c r="J15" s="18"/>
      <c r="K15" s="16" t="str">
        <f t="shared" si="1"/>
        <v/>
      </c>
      <c r="L15" s="16" t="str">
        <f t="shared" si="2"/>
        <v/>
      </c>
      <c r="M15" s="16" t="str">
        <f t="shared" si="3"/>
        <v/>
      </c>
      <c r="N15" s="16" t="str">
        <f t="shared" si="4"/>
        <v/>
      </c>
      <c r="O15" s="19" t="str">
        <f t="shared" si="5"/>
        <v/>
      </c>
      <c r="P15" s="16" t="str">
        <f t="shared" si="6"/>
        <v/>
      </c>
      <c r="Q15" s="16" t="str">
        <f t="shared" si="7"/>
        <v/>
      </c>
      <c r="R15" s="17"/>
      <c r="S15" s="16" t="str">
        <f t="shared" si="8"/>
        <v/>
      </c>
    </row>
    <row r="16" spans="1:19" x14ac:dyDescent="0.2">
      <c r="A16" s="16" t="str">
        <f t="shared" si="0"/>
        <v/>
      </c>
      <c r="B16" s="17"/>
      <c r="C16" s="17"/>
      <c r="D16" s="17"/>
      <c r="E16" s="17"/>
      <c r="F16" s="17"/>
      <c r="G16" s="17"/>
      <c r="H16" s="17"/>
      <c r="I16" s="17"/>
      <c r="J16" s="18"/>
      <c r="K16" s="16" t="str">
        <f t="shared" si="1"/>
        <v/>
      </c>
      <c r="L16" s="16" t="str">
        <f t="shared" si="2"/>
        <v/>
      </c>
      <c r="M16" s="16" t="str">
        <f t="shared" si="3"/>
        <v/>
      </c>
      <c r="N16" s="16" t="str">
        <f t="shared" si="4"/>
        <v/>
      </c>
      <c r="O16" s="19" t="str">
        <f t="shared" si="5"/>
        <v/>
      </c>
      <c r="P16" s="16" t="str">
        <f t="shared" si="6"/>
        <v/>
      </c>
      <c r="Q16" s="16" t="str">
        <f t="shared" si="7"/>
        <v/>
      </c>
      <c r="R16" s="17"/>
      <c r="S16" s="16" t="str">
        <f t="shared" si="8"/>
        <v/>
      </c>
    </row>
    <row r="17" spans="1:19" x14ac:dyDescent="0.2">
      <c r="A17" s="16" t="str">
        <f t="shared" si="0"/>
        <v/>
      </c>
      <c r="B17" s="17"/>
      <c r="C17" s="17"/>
      <c r="D17" s="17"/>
      <c r="E17" s="17"/>
      <c r="F17" s="17"/>
      <c r="G17" s="17"/>
      <c r="H17" s="17"/>
      <c r="I17" s="17"/>
      <c r="J17" s="18"/>
      <c r="K17" s="16" t="str">
        <f t="shared" si="1"/>
        <v/>
      </c>
      <c r="L17" s="16" t="str">
        <f t="shared" si="2"/>
        <v/>
      </c>
      <c r="M17" s="16" t="str">
        <f t="shared" si="3"/>
        <v/>
      </c>
      <c r="N17" s="16" t="str">
        <f t="shared" si="4"/>
        <v/>
      </c>
      <c r="O17" s="19" t="str">
        <f t="shared" si="5"/>
        <v/>
      </c>
      <c r="P17" s="16" t="str">
        <f t="shared" si="6"/>
        <v/>
      </c>
      <c r="Q17" s="16" t="str">
        <f t="shared" si="7"/>
        <v/>
      </c>
      <c r="R17" s="17"/>
      <c r="S17" s="16" t="str">
        <f t="shared" si="8"/>
        <v/>
      </c>
    </row>
    <row r="18" spans="1:19" x14ac:dyDescent="0.2">
      <c r="A18" s="16" t="str">
        <f t="shared" si="0"/>
        <v/>
      </c>
      <c r="B18" s="17"/>
      <c r="C18" s="17"/>
      <c r="D18" s="17"/>
      <c r="E18" s="17"/>
      <c r="F18" s="17"/>
      <c r="G18" s="17"/>
      <c r="H18" s="17"/>
      <c r="I18" s="17"/>
      <c r="J18" s="18"/>
      <c r="K18" s="16" t="str">
        <f t="shared" si="1"/>
        <v/>
      </c>
      <c r="L18" s="16" t="str">
        <f t="shared" si="2"/>
        <v/>
      </c>
      <c r="M18" s="16" t="str">
        <f t="shared" si="3"/>
        <v/>
      </c>
      <c r="N18" s="16" t="str">
        <f t="shared" si="4"/>
        <v/>
      </c>
      <c r="O18" s="19" t="str">
        <f t="shared" si="5"/>
        <v/>
      </c>
      <c r="P18" s="16" t="str">
        <f t="shared" si="6"/>
        <v/>
      </c>
      <c r="Q18" s="16" t="str">
        <f t="shared" si="7"/>
        <v/>
      </c>
      <c r="R18" s="17"/>
      <c r="S18" s="16" t="str">
        <f t="shared" si="8"/>
        <v/>
      </c>
    </row>
    <row r="19" spans="1:19" x14ac:dyDescent="0.2">
      <c r="A19" s="16" t="str">
        <f t="shared" si="0"/>
        <v/>
      </c>
      <c r="B19" s="17"/>
      <c r="C19" s="17"/>
      <c r="D19" s="17"/>
      <c r="E19" s="17"/>
      <c r="F19" s="17"/>
      <c r="G19" s="17"/>
      <c r="H19" s="17"/>
      <c r="I19" s="17"/>
      <c r="J19" s="18"/>
      <c r="K19" s="16" t="str">
        <f t="shared" si="1"/>
        <v/>
      </c>
      <c r="L19" s="16" t="str">
        <f t="shared" si="2"/>
        <v/>
      </c>
      <c r="M19" s="16" t="str">
        <f t="shared" si="3"/>
        <v/>
      </c>
      <c r="N19" s="16" t="str">
        <f t="shared" si="4"/>
        <v/>
      </c>
      <c r="O19" s="19" t="str">
        <f t="shared" si="5"/>
        <v/>
      </c>
      <c r="P19" s="16" t="str">
        <f t="shared" si="6"/>
        <v/>
      </c>
      <c r="Q19" s="16" t="str">
        <f t="shared" si="7"/>
        <v/>
      </c>
      <c r="R19" s="17"/>
      <c r="S19" s="16" t="str">
        <f t="shared" si="8"/>
        <v/>
      </c>
    </row>
    <row r="20" spans="1:19" x14ac:dyDescent="0.2">
      <c r="A20" s="16" t="str">
        <f t="shared" si="0"/>
        <v/>
      </c>
      <c r="B20" s="17"/>
      <c r="C20" s="17"/>
      <c r="D20" s="17"/>
      <c r="E20" s="17"/>
      <c r="F20" s="17"/>
      <c r="G20" s="17"/>
      <c r="H20" s="17"/>
      <c r="I20" s="17"/>
      <c r="J20" s="18"/>
      <c r="K20" s="16" t="str">
        <f t="shared" si="1"/>
        <v/>
      </c>
      <c r="L20" s="16" t="str">
        <f t="shared" si="2"/>
        <v/>
      </c>
      <c r="M20" s="16" t="str">
        <f t="shared" si="3"/>
        <v/>
      </c>
      <c r="N20" s="16" t="str">
        <f t="shared" si="4"/>
        <v/>
      </c>
      <c r="O20" s="19" t="str">
        <f t="shared" si="5"/>
        <v/>
      </c>
      <c r="P20" s="16" t="str">
        <f t="shared" si="6"/>
        <v/>
      </c>
      <c r="Q20" s="16" t="str">
        <f t="shared" si="7"/>
        <v/>
      </c>
      <c r="R20" s="17"/>
      <c r="S20" s="16" t="str">
        <f t="shared" si="8"/>
        <v/>
      </c>
    </row>
    <row r="21" spans="1:19" x14ac:dyDescent="0.2">
      <c r="A21" s="16" t="str">
        <f t="shared" si="0"/>
        <v/>
      </c>
      <c r="B21" s="17"/>
      <c r="C21" s="17"/>
      <c r="D21" s="17"/>
      <c r="E21" s="17"/>
      <c r="F21" s="17"/>
      <c r="G21" s="17"/>
      <c r="H21" s="17"/>
      <c r="I21" s="17"/>
      <c r="J21" s="18"/>
      <c r="K21" s="16" t="str">
        <f t="shared" si="1"/>
        <v/>
      </c>
      <c r="L21" s="16" t="str">
        <f t="shared" si="2"/>
        <v/>
      </c>
      <c r="M21" s="16" t="str">
        <f t="shared" si="3"/>
        <v/>
      </c>
      <c r="N21" s="16" t="str">
        <f t="shared" si="4"/>
        <v/>
      </c>
      <c r="O21" s="19" t="str">
        <f t="shared" si="5"/>
        <v/>
      </c>
      <c r="P21" s="16" t="str">
        <f t="shared" si="6"/>
        <v/>
      </c>
      <c r="Q21" s="16" t="str">
        <f t="shared" si="7"/>
        <v/>
      </c>
      <c r="R21" s="17"/>
      <c r="S21" s="16" t="str">
        <f t="shared" si="8"/>
        <v/>
      </c>
    </row>
    <row r="22" spans="1:19" x14ac:dyDescent="0.2">
      <c r="A22" s="16" t="str">
        <f t="shared" si="0"/>
        <v/>
      </c>
      <c r="B22" s="17"/>
      <c r="C22" s="17"/>
      <c r="D22" s="17"/>
      <c r="E22" s="17"/>
      <c r="F22" s="17"/>
      <c r="G22" s="17"/>
      <c r="H22" s="17"/>
      <c r="I22" s="17"/>
      <c r="J22" s="18"/>
      <c r="K22" s="16" t="str">
        <f t="shared" si="1"/>
        <v/>
      </c>
      <c r="L22" s="16" t="str">
        <f t="shared" si="2"/>
        <v/>
      </c>
      <c r="M22" s="16" t="str">
        <f t="shared" si="3"/>
        <v/>
      </c>
      <c r="N22" s="16" t="str">
        <f t="shared" si="4"/>
        <v/>
      </c>
      <c r="O22" s="19" t="str">
        <f t="shared" si="5"/>
        <v/>
      </c>
      <c r="P22" s="16" t="str">
        <f t="shared" si="6"/>
        <v/>
      </c>
      <c r="Q22" s="16" t="str">
        <f t="shared" si="7"/>
        <v/>
      </c>
      <c r="R22" s="17"/>
      <c r="S22" s="16" t="str">
        <f t="shared" si="8"/>
        <v/>
      </c>
    </row>
    <row r="23" spans="1:19" x14ac:dyDescent="0.2">
      <c r="A23" s="16" t="str">
        <f t="shared" si="0"/>
        <v/>
      </c>
      <c r="B23" s="17"/>
      <c r="C23" s="17"/>
      <c r="D23" s="17"/>
      <c r="E23" s="17"/>
      <c r="F23" s="17"/>
      <c r="G23" s="17"/>
      <c r="H23" s="17"/>
      <c r="I23" s="17"/>
      <c r="J23" s="18"/>
      <c r="K23" s="16" t="str">
        <f t="shared" si="1"/>
        <v/>
      </c>
      <c r="L23" s="16" t="str">
        <f t="shared" si="2"/>
        <v/>
      </c>
      <c r="M23" s="16" t="str">
        <f t="shared" si="3"/>
        <v/>
      </c>
      <c r="N23" s="16" t="str">
        <f t="shared" si="4"/>
        <v/>
      </c>
      <c r="O23" s="19" t="str">
        <f t="shared" si="5"/>
        <v/>
      </c>
      <c r="P23" s="16" t="str">
        <f t="shared" si="6"/>
        <v/>
      </c>
      <c r="Q23" s="16" t="str">
        <f t="shared" si="7"/>
        <v/>
      </c>
      <c r="R23" s="17"/>
      <c r="S23" s="16" t="str">
        <f t="shared" si="8"/>
        <v/>
      </c>
    </row>
    <row r="24" spans="1:19" x14ac:dyDescent="0.2">
      <c r="A24" s="16" t="str">
        <f t="shared" si="0"/>
        <v/>
      </c>
      <c r="B24" s="17"/>
      <c r="C24" s="17"/>
      <c r="D24" s="17"/>
      <c r="E24" s="17"/>
      <c r="F24" s="17"/>
      <c r="G24" s="17"/>
      <c r="H24" s="17"/>
      <c r="I24" s="17"/>
      <c r="J24" s="18"/>
      <c r="K24" s="16" t="str">
        <f t="shared" si="1"/>
        <v/>
      </c>
      <c r="L24" s="16" t="str">
        <f t="shared" si="2"/>
        <v/>
      </c>
      <c r="M24" s="16" t="str">
        <f t="shared" si="3"/>
        <v/>
      </c>
      <c r="N24" s="16" t="str">
        <f t="shared" si="4"/>
        <v/>
      </c>
      <c r="O24" s="19" t="str">
        <f t="shared" si="5"/>
        <v/>
      </c>
      <c r="P24" s="16" t="str">
        <f t="shared" si="6"/>
        <v/>
      </c>
      <c r="Q24" s="16" t="str">
        <f t="shared" si="7"/>
        <v/>
      </c>
      <c r="R24" s="17"/>
      <c r="S24" s="16" t="str">
        <f t="shared" si="8"/>
        <v/>
      </c>
    </row>
    <row r="25" spans="1:19" x14ac:dyDescent="0.2">
      <c r="A25" s="16" t="str">
        <f t="shared" si="0"/>
        <v/>
      </c>
      <c r="B25" s="17"/>
      <c r="C25" s="17"/>
      <c r="D25" s="17"/>
      <c r="E25" s="17"/>
      <c r="F25" s="17"/>
      <c r="G25" s="17"/>
      <c r="H25" s="17"/>
      <c r="I25" s="17"/>
      <c r="J25" s="18"/>
      <c r="K25" s="16" t="str">
        <f t="shared" si="1"/>
        <v/>
      </c>
      <c r="L25" s="16" t="str">
        <f t="shared" si="2"/>
        <v/>
      </c>
      <c r="M25" s="16" t="str">
        <f t="shared" si="3"/>
        <v/>
      </c>
      <c r="N25" s="16" t="str">
        <f t="shared" si="4"/>
        <v/>
      </c>
      <c r="O25" s="19" t="str">
        <f t="shared" si="5"/>
        <v/>
      </c>
      <c r="P25" s="16" t="str">
        <f t="shared" si="6"/>
        <v/>
      </c>
      <c r="Q25" s="16" t="str">
        <f t="shared" si="7"/>
        <v/>
      </c>
      <c r="R25" s="17"/>
      <c r="S25" s="16" t="str">
        <f t="shared" si="8"/>
        <v/>
      </c>
    </row>
    <row r="26" spans="1:19" x14ac:dyDescent="0.2">
      <c r="A26" s="16" t="str">
        <f t="shared" si="0"/>
        <v/>
      </c>
      <c r="B26" s="17"/>
      <c r="C26" s="17"/>
      <c r="D26" s="17"/>
      <c r="E26" s="17"/>
      <c r="F26" s="17"/>
      <c r="G26" s="17"/>
      <c r="H26" s="17"/>
      <c r="I26" s="17"/>
      <c r="J26" s="18"/>
      <c r="K26" s="16" t="str">
        <f t="shared" si="1"/>
        <v/>
      </c>
      <c r="L26" s="16" t="str">
        <f t="shared" si="2"/>
        <v/>
      </c>
      <c r="M26" s="16" t="str">
        <f t="shared" si="3"/>
        <v/>
      </c>
      <c r="N26" s="16" t="str">
        <f t="shared" si="4"/>
        <v/>
      </c>
      <c r="O26" s="19" t="str">
        <f t="shared" si="5"/>
        <v/>
      </c>
      <c r="P26" s="16" t="str">
        <f t="shared" si="6"/>
        <v/>
      </c>
      <c r="Q26" s="16" t="str">
        <f t="shared" si="7"/>
        <v/>
      </c>
      <c r="R26" s="17"/>
      <c r="S26" s="16" t="str">
        <f t="shared" si="8"/>
        <v/>
      </c>
    </row>
    <row r="27" spans="1:19" x14ac:dyDescent="0.2">
      <c r="A27" s="16" t="str">
        <f t="shared" si="0"/>
        <v/>
      </c>
      <c r="B27" s="17"/>
      <c r="C27" s="17"/>
      <c r="D27" s="17"/>
      <c r="E27" s="17"/>
      <c r="F27" s="17"/>
      <c r="G27" s="17"/>
      <c r="H27" s="17"/>
      <c r="I27" s="17"/>
      <c r="J27" s="18"/>
      <c r="K27" s="16" t="str">
        <f t="shared" si="1"/>
        <v/>
      </c>
      <c r="L27" s="16" t="str">
        <f t="shared" si="2"/>
        <v/>
      </c>
      <c r="M27" s="16" t="str">
        <f t="shared" si="3"/>
        <v/>
      </c>
      <c r="N27" s="16" t="str">
        <f t="shared" si="4"/>
        <v/>
      </c>
      <c r="O27" s="19" t="str">
        <f t="shared" si="5"/>
        <v/>
      </c>
      <c r="P27" s="16" t="str">
        <f t="shared" si="6"/>
        <v/>
      </c>
      <c r="Q27" s="16" t="str">
        <f t="shared" si="7"/>
        <v/>
      </c>
      <c r="R27" s="17"/>
      <c r="S27" s="16" t="str">
        <f t="shared" si="8"/>
        <v/>
      </c>
    </row>
    <row r="28" spans="1:19" x14ac:dyDescent="0.2">
      <c r="A28" s="16" t="str">
        <f t="shared" si="0"/>
        <v/>
      </c>
      <c r="B28" s="17"/>
      <c r="C28" s="17"/>
      <c r="D28" s="17"/>
      <c r="E28" s="17"/>
      <c r="F28" s="17"/>
      <c r="G28" s="17"/>
      <c r="H28" s="17"/>
      <c r="I28" s="17"/>
      <c r="J28" s="18"/>
      <c r="K28" s="16" t="str">
        <f t="shared" si="1"/>
        <v/>
      </c>
      <c r="L28" s="16" t="str">
        <f t="shared" si="2"/>
        <v/>
      </c>
      <c r="M28" s="16" t="str">
        <f t="shared" si="3"/>
        <v/>
      </c>
      <c r="N28" s="16" t="str">
        <f t="shared" si="4"/>
        <v/>
      </c>
      <c r="O28" s="19" t="str">
        <f t="shared" si="5"/>
        <v/>
      </c>
      <c r="P28" s="16" t="str">
        <f t="shared" si="6"/>
        <v/>
      </c>
      <c r="Q28" s="16" t="str">
        <f t="shared" si="7"/>
        <v/>
      </c>
      <c r="R28" s="17"/>
      <c r="S28" s="16" t="str">
        <f t="shared" si="8"/>
        <v/>
      </c>
    </row>
    <row r="29" spans="1:19" x14ac:dyDescent="0.2">
      <c r="A29" s="16" t="str">
        <f t="shared" si="0"/>
        <v/>
      </c>
      <c r="B29" s="17"/>
      <c r="C29" s="17"/>
      <c r="D29" s="17"/>
      <c r="E29" s="17"/>
      <c r="F29" s="17"/>
      <c r="G29" s="17"/>
      <c r="H29" s="17"/>
      <c r="I29" s="17"/>
      <c r="J29" s="18"/>
      <c r="K29" s="16" t="str">
        <f t="shared" si="1"/>
        <v/>
      </c>
      <c r="L29" s="16" t="str">
        <f t="shared" si="2"/>
        <v/>
      </c>
      <c r="M29" s="16" t="str">
        <f t="shared" si="3"/>
        <v/>
      </c>
      <c r="N29" s="16" t="str">
        <f t="shared" si="4"/>
        <v/>
      </c>
      <c r="O29" s="19" t="str">
        <f t="shared" si="5"/>
        <v/>
      </c>
      <c r="P29" s="16" t="str">
        <f t="shared" si="6"/>
        <v/>
      </c>
      <c r="Q29" s="16" t="str">
        <f t="shared" si="7"/>
        <v/>
      </c>
      <c r="R29" s="17"/>
      <c r="S29" s="16" t="str">
        <f t="shared" si="8"/>
        <v/>
      </c>
    </row>
    <row r="30" spans="1:19" x14ac:dyDescent="0.2">
      <c r="A30" s="16" t="str">
        <f t="shared" si="0"/>
        <v/>
      </c>
      <c r="B30" s="17"/>
      <c r="C30" s="17"/>
      <c r="D30" s="17"/>
      <c r="E30" s="17"/>
      <c r="F30" s="17"/>
      <c r="G30" s="17"/>
      <c r="H30" s="17"/>
      <c r="I30" s="17"/>
      <c r="J30" s="18"/>
      <c r="K30" s="16" t="str">
        <f t="shared" si="1"/>
        <v/>
      </c>
      <c r="L30" s="16" t="str">
        <f t="shared" si="2"/>
        <v/>
      </c>
      <c r="M30" s="16" t="str">
        <f t="shared" si="3"/>
        <v/>
      </c>
      <c r="N30" s="16" t="str">
        <f t="shared" si="4"/>
        <v/>
      </c>
      <c r="O30" s="19" t="str">
        <f t="shared" si="5"/>
        <v/>
      </c>
      <c r="P30" s="16" t="str">
        <f t="shared" si="6"/>
        <v/>
      </c>
      <c r="Q30" s="16" t="str">
        <f t="shared" si="7"/>
        <v/>
      </c>
      <c r="R30" s="17"/>
      <c r="S30" s="16" t="str">
        <f t="shared" si="8"/>
        <v/>
      </c>
    </row>
    <row r="31" spans="1:19" x14ac:dyDescent="0.2">
      <c r="A31" s="16" t="str">
        <f t="shared" si="0"/>
        <v/>
      </c>
      <c r="B31" s="17"/>
      <c r="C31" s="17"/>
      <c r="D31" s="17"/>
      <c r="E31" s="17"/>
      <c r="F31" s="17"/>
      <c r="G31" s="17"/>
      <c r="H31" s="17"/>
      <c r="I31" s="17"/>
      <c r="J31" s="18"/>
      <c r="K31" s="16" t="str">
        <f t="shared" si="1"/>
        <v/>
      </c>
      <c r="L31" s="16" t="str">
        <f t="shared" si="2"/>
        <v/>
      </c>
      <c r="M31" s="16" t="str">
        <f t="shared" si="3"/>
        <v/>
      </c>
      <c r="N31" s="16" t="str">
        <f t="shared" si="4"/>
        <v/>
      </c>
      <c r="O31" s="19" t="str">
        <f t="shared" si="5"/>
        <v/>
      </c>
      <c r="P31" s="16" t="str">
        <f t="shared" si="6"/>
        <v/>
      </c>
      <c r="Q31" s="16" t="str">
        <f t="shared" si="7"/>
        <v/>
      </c>
      <c r="R31" s="17"/>
      <c r="S31" s="16" t="str">
        <f t="shared" si="8"/>
        <v/>
      </c>
    </row>
    <row r="32" spans="1:19" x14ac:dyDescent="0.2">
      <c r="A32" s="16" t="str">
        <f t="shared" si="0"/>
        <v/>
      </c>
      <c r="B32" s="17"/>
      <c r="C32" s="17"/>
      <c r="D32" s="17"/>
      <c r="E32" s="17"/>
      <c r="F32" s="17"/>
      <c r="G32" s="17"/>
      <c r="H32" s="17"/>
      <c r="I32" s="17"/>
      <c r="J32" s="18"/>
      <c r="K32" s="16" t="str">
        <f t="shared" si="1"/>
        <v/>
      </c>
      <c r="L32" s="16" t="str">
        <f t="shared" si="2"/>
        <v/>
      </c>
      <c r="M32" s="16" t="str">
        <f t="shared" si="3"/>
        <v/>
      </c>
      <c r="N32" s="16" t="str">
        <f t="shared" si="4"/>
        <v/>
      </c>
      <c r="O32" s="19" t="str">
        <f t="shared" si="5"/>
        <v/>
      </c>
      <c r="P32" s="16" t="str">
        <f t="shared" si="6"/>
        <v/>
      </c>
      <c r="Q32" s="16" t="str">
        <f t="shared" si="7"/>
        <v/>
      </c>
      <c r="R32" s="17"/>
      <c r="S32" s="16" t="str">
        <f t="shared" si="8"/>
        <v/>
      </c>
    </row>
    <row r="33" spans="1:19" x14ac:dyDescent="0.2">
      <c r="A33" s="16" t="str">
        <f t="shared" si="0"/>
        <v/>
      </c>
      <c r="B33" s="17"/>
      <c r="C33" s="17"/>
      <c r="D33" s="17"/>
      <c r="E33" s="17"/>
      <c r="F33" s="17"/>
      <c r="G33" s="17"/>
      <c r="H33" s="17"/>
      <c r="I33" s="17"/>
      <c r="J33" s="18"/>
      <c r="K33" s="16" t="str">
        <f t="shared" si="1"/>
        <v/>
      </c>
      <c r="L33" s="16" t="str">
        <f t="shared" si="2"/>
        <v/>
      </c>
      <c r="M33" s="16" t="str">
        <f t="shared" si="3"/>
        <v/>
      </c>
      <c r="N33" s="16" t="str">
        <f t="shared" si="4"/>
        <v/>
      </c>
      <c r="O33" s="19" t="str">
        <f t="shared" si="5"/>
        <v/>
      </c>
      <c r="P33" s="16" t="str">
        <f t="shared" si="6"/>
        <v/>
      </c>
      <c r="Q33" s="16" t="str">
        <f t="shared" si="7"/>
        <v/>
      </c>
      <c r="R33" s="17"/>
      <c r="S33" s="16" t="str">
        <f t="shared" si="8"/>
        <v/>
      </c>
    </row>
    <row r="34" spans="1:19" x14ac:dyDescent="0.2">
      <c r="A34" s="16" t="str">
        <f t="shared" si="0"/>
        <v/>
      </c>
      <c r="B34" s="17"/>
      <c r="C34" s="17"/>
      <c r="D34" s="17"/>
      <c r="E34" s="17"/>
      <c r="F34" s="17"/>
      <c r="G34" s="17"/>
      <c r="H34" s="17"/>
      <c r="I34" s="17"/>
      <c r="J34" s="18"/>
      <c r="K34" s="16" t="str">
        <f t="shared" si="1"/>
        <v/>
      </c>
      <c r="L34" s="16" t="str">
        <f t="shared" si="2"/>
        <v/>
      </c>
      <c r="M34" s="16" t="str">
        <f t="shared" si="3"/>
        <v/>
      </c>
      <c r="N34" s="16" t="str">
        <f t="shared" si="4"/>
        <v/>
      </c>
      <c r="O34" s="19" t="str">
        <f t="shared" si="5"/>
        <v/>
      </c>
      <c r="P34" s="16" t="str">
        <f t="shared" si="6"/>
        <v/>
      </c>
      <c r="Q34" s="16" t="str">
        <f t="shared" si="7"/>
        <v/>
      </c>
      <c r="R34" s="17"/>
      <c r="S34" s="16" t="str">
        <f t="shared" si="8"/>
        <v/>
      </c>
    </row>
    <row r="35" spans="1:19" x14ac:dyDescent="0.2">
      <c r="A35" s="16" t="str">
        <f t="shared" si="0"/>
        <v/>
      </c>
      <c r="B35" s="17"/>
      <c r="C35" s="17"/>
      <c r="D35" s="17"/>
      <c r="E35" s="17"/>
      <c r="F35" s="17"/>
      <c r="G35" s="17"/>
      <c r="H35" s="17"/>
      <c r="I35" s="17"/>
      <c r="J35" s="18"/>
      <c r="K35" s="16" t="str">
        <f t="shared" si="1"/>
        <v/>
      </c>
      <c r="L35" s="16" t="str">
        <f t="shared" si="2"/>
        <v/>
      </c>
      <c r="M35" s="16" t="str">
        <f t="shared" si="3"/>
        <v/>
      </c>
      <c r="N35" s="16" t="str">
        <f t="shared" si="4"/>
        <v/>
      </c>
      <c r="O35" s="19" t="str">
        <f t="shared" si="5"/>
        <v/>
      </c>
      <c r="P35" s="16" t="str">
        <f t="shared" si="6"/>
        <v/>
      </c>
      <c r="Q35" s="16" t="str">
        <f t="shared" si="7"/>
        <v/>
      </c>
      <c r="R35" s="17"/>
      <c r="S35" s="16" t="str">
        <f t="shared" si="8"/>
        <v/>
      </c>
    </row>
    <row r="36" spans="1:19" x14ac:dyDescent="0.2">
      <c r="A36" s="16" t="str">
        <f t="shared" si="0"/>
        <v/>
      </c>
      <c r="B36" s="17"/>
      <c r="C36" s="17"/>
      <c r="D36" s="17"/>
      <c r="E36" s="17"/>
      <c r="F36" s="17"/>
      <c r="G36" s="17"/>
      <c r="H36" s="17"/>
      <c r="I36" s="17"/>
      <c r="J36" s="18"/>
      <c r="K36" s="16" t="str">
        <f t="shared" si="1"/>
        <v/>
      </c>
      <c r="L36" s="16" t="str">
        <f t="shared" si="2"/>
        <v/>
      </c>
      <c r="M36" s="16" t="str">
        <f t="shared" si="3"/>
        <v/>
      </c>
      <c r="N36" s="16" t="str">
        <f t="shared" si="4"/>
        <v/>
      </c>
      <c r="O36" s="19" t="str">
        <f t="shared" si="5"/>
        <v/>
      </c>
      <c r="P36" s="16" t="str">
        <f t="shared" si="6"/>
        <v/>
      </c>
      <c r="Q36" s="16" t="str">
        <f t="shared" si="7"/>
        <v/>
      </c>
      <c r="R36" s="17"/>
      <c r="S36" s="16" t="str">
        <f t="shared" si="8"/>
        <v/>
      </c>
    </row>
    <row r="37" spans="1:19" x14ac:dyDescent="0.2">
      <c r="A37" s="16" t="str">
        <f t="shared" si="0"/>
        <v/>
      </c>
      <c r="B37" s="17"/>
      <c r="C37" s="17"/>
      <c r="D37" s="17"/>
      <c r="E37" s="17"/>
      <c r="F37" s="17"/>
      <c r="G37" s="17"/>
      <c r="H37" s="17"/>
      <c r="I37" s="17"/>
      <c r="J37" s="18"/>
      <c r="K37" s="16" t="str">
        <f t="shared" si="1"/>
        <v/>
      </c>
      <c r="L37" s="16" t="str">
        <f t="shared" si="2"/>
        <v/>
      </c>
      <c r="M37" s="16" t="str">
        <f t="shared" si="3"/>
        <v/>
      </c>
      <c r="N37" s="16" t="str">
        <f t="shared" si="4"/>
        <v/>
      </c>
      <c r="O37" s="19" t="str">
        <f t="shared" si="5"/>
        <v/>
      </c>
      <c r="P37" s="16" t="str">
        <f t="shared" si="6"/>
        <v/>
      </c>
      <c r="Q37" s="16" t="str">
        <f t="shared" si="7"/>
        <v/>
      </c>
      <c r="R37" s="17"/>
      <c r="S37" s="16" t="str">
        <f t="shared" si="8"/>
        <v/>
      </c>
    </row>
    <row r="38" spans="1:19" x14ac:dyDescent="0.2">
      <c r="A38" s="16" t="str">
        <f t="shared" ref="A38:A55" si="9">IF(B38="","",ROW()-5)</f>
        <v/>
      </c>
      <c r="B38" s="17"/>
      <c r="C38" s="17"/>
      <c r="D38" s="17"/>
      <c r="E38" s="17"/>
      <c r="F38" s="17"/>
      <c r="G38" s="17"/>
      <c r="H38" s="17"/>
      <c r="I38" s="17"/>
      <c r="J38" s="18"/>
      <c r="K38" s="16" t="str">
        <f t="shared" ref="K38:K55" si="10">IF(OR(B38="",OR(E38="",F38="",G38="")),"",VALUE(LEFT(E38,1))*2+VALUE(LEFT(G38,1)))</f>
        <v/>
      </c>
      <c r="L38" s="16" t="str">
        <f t="shared" ref="L38:L55" si="11">IF(B38="","",IF(S38="","Angaben fehlen",CHOOSE(S38,"Standard","Wichtig","Kritisch")))</f>
        <v/>
      </c>
      <c r="M38" s="16" t="str">
        <f t="shared" ref="M38:M55" si="12">IF(S38="","",CHOOSE(S38,"Inventar, anlassbezogen","Selbstauskunft","Nachweise: Zertifikat, Prüfbericht oder Gespräch"))</f>
        <v/>
      </c>
      <c r="N38" s="16" t="str">
        <f t="shared" ref="N38:N55" si="13">IF(S38="","",CHOOSE(S38,"anlassbez.",24,12))</f>
        <v/>
      </c>
      <c r="O38" s="19" t="str">
        <f t="shared" ref="O38:O55" si="14">IF(OR(S38="",S38=1),"",IF(J38="",$B$3,EDATE(J38,N38)))</f>
        <v/>
      </c>
      <c r="P38" s="16" t="str">
        <f t="shared" ref="P38:P55" si="15">IF(S38="","",IF(S38=1,"anlassbezogen",IF(J38="","Prüfung offen",IF(O38&lt;$B$3,"überfällig",IF(O38-$B$3&lt;=60,"bald fällig","aktuell")))))</f>
        <v/>
      </c>
      <c r="Q38" s="16" t="str">
        <f t="shared" ref="Q38:Q55" si="16">IF(B38="","",IF(AND(H38="Ja",I38&lt;&gt;"Ja"),"AV-Vertrag fehlt",IF(AND(S38&lt;&gt;"",VALUE(LEFT(F38,1))&gt;=2),"Zugang regeln, siehe ITSB-Beitrag","")))</f>
        <v/>
      </c>
      <c r="R38" s="17"/>
      <c r="S38" s="16" t="str">
        <f t="shared" ref="S38:S55" si="17">IF(K38="","",MIN(3,IF(K38&gt;=10,3,IF(K38&gt;=7,2,1))+IF(VALUE(LEFT(F38,1))&gt;=2,1,0)))</f>
        <v/>
      </c>
    </row>
    <row r="39" spans="1:19" x14ac:dyDescent="0.2">
      <c r="A39" s="16" t="str">
        <f t="shared" si="9"/>
        <v/>
      </c>
      <c r="B39" s="17"/>
      <c r="C39" s="17"/>
      <c r="D39" s="17"/>
      <c r="E39" s="17"/>
      <c r="F39" s="17"/>
      <c r="G39" s="17"/>
      <c r="H39" s="17"/>
      <c r="I39" s="17"/>
      <c r="J39" s="18"/>
      <c r="K39" s="16" t="str">
        <f t="shared" si="10"/>
        <v/>
      </c>
      <c r="L39" s="16" t="str">
        <f t="shared" si="11"/>
        <v/>
      </c>
      <c r="M39" s="16" t="str">
        <f t="shared" si="12"/>
        <v/>
      </c>
      <c r="N39" s="16" t="str">
        <f t="shared" si="13"/>
        <v/>
      </c>
      <c r="O39" s="19" t="str">
        <f t="shared" si="14"/>
        <v/>
      </c>
      <c r="P39" s="16" t="str">
        <f t="shared" si="15"/>
        <v/>
      </c>
      <c r="Q39" s="16" t="str">
        <f t="shared" si="16"/>
        <v/>
      </c>
      <c r="R39" s="17"/>
      <c r="S39" s="16" t="str">
        <f t="shared" si="17"/>
        <v/>
      </c>
    </row>
    <row r="40" spans="1:19" x14ac:dyDescent="0.2">
      <c r="A40" s="16" t="str">
        <f t="shared" si="9"/>
        <v/>
      </c>
      <c r="B40" s="17"/>
      <c r="C40" s="17"/>
      <c r="D40" s="17"/>
      <c r="E40" s="17"/>
      <c r="F40" s="17"/>
      <c r="G40" s="17"/>
      <c r="H40" s="17"/>
      <c r="I40" s="17"/>
      <c r="J40" s="18"/>
      <c r="K40" s="16" t="str">
        <f t="shared" si="10"/>
        <v/>
      </c>
      <c r="L40" s="16" t="str">
        <f t="shared" si="11"/>
        <v/>
      </c>
      <c r="M40" s="16" t="str">
        <f t="shared" si="12"/>
        <v/>
      </c>
      <c r="N40" s="16" t="str">
        <f t="shared" si="13"/>
        <v/>
      </c>
      <c r="O40" s="19" t="str">
        <f t="shared" si="14"/>
        <v/>
      </c>
      <c r="P40" s="16" t="str">
        <f t="shared" si="15"/>
        <v/>
      </c>
      <c r="Q40" s="16" t="str">
        <f t="shared" si="16"/>
        <v/>
      </c>
      <c r="R40" s="17"/>
      <c r="S40" s="16" t="str">
        <f t="shared" si="17"/>
        <v/>
      </c>
    </row>
    <row r="41" spans="1:19" x14ac:dyDescent="0.2">
      <c r="A41" s="16" t="str">
        <f t="shared" si="9"/>
        <v/>
      </c>
      <c r="B41" s="17"/>
      <c r="C41" s="17"/>
      <c r="D41" s="17"/>
      <c r="E41" s="17"/>
      <c r="F41" s="17"/>
      <c r="G41" s="17"/>
      <c r="H41" s="17"/>
      <c r="I41" s="17"/>
      <c r="J41" s="18"/>
      <c r="K41" s="16" t="str">
        <f t="shared" si="10"/>
        <v/>
      </c>
      <c r="L41" s="16" t="str">
        <f t="shared" si="11"/>
        <v/>
      </c>
      <c r="M41" s="16" t="str">
        <f t="shared" si="12"/>
        <v/>
      </c>
      <c r="N41" s="16" t="str">
        <f t="shared" si="13"/>
        <v/>
      </c>
      <c r="O41" s="19" t="str">
        <f t="shared" si="14"/>
        <v/>
      </c>
      <c r="P41" s="16" t="str">
        <f t="shared" si="15"/>
        <v/>
      </c>
      <c r="Q41" s="16" t="str">
        <f t="shared" si="16"/>
        <v/>
      </c>
      <c r="R41" s="17"/>
      <c r="S41" s="16" t="str">
        <f t="shared" si="17"/>
        <v/>
      </c>
    </row>
    <row r="42" spans="1:19" x14ac:dyDescent="0.2">
      <c r="A42" s="16" t="str">
        <f t="shared" si="9"/>
        <v/>
      </c>
      <c r="B42" s="17"/>
      <c r="C42" s="17"/>
      <c r="D42" s="17"/>
      <c r="E42" s="17"/>
      <c r="F42" s="17"/>
      <c r="G42" s="17"/>
      <c r="H42" s="17"/>
      <c r="I42" s="17"/>
      <c r="J42" s="18"/>
      <c r="K42" s="16" t="str">
        <f t="shared" si="10"/>
        <v/>
      </c>
      <c r="L42" s="16" t="str">
        <f t="shared" si="11"/>
        <v/>
      </c>
      <c r="M42" s="16" t="str">
        <f t="shared" si="12"/>
        <v/>
      </c>
      <c r="N42" s="16" t="str">
        <f t="shared" si="13"/>
        <v/>
      </c>
      <c r="O42" s="19" t="str">
        <f t="shared" si="14"/>
        <v/>
      </c>
      <c r="P42" s="16" t="str">
        <f t="shared" si="15"/>
        <v/>
      </c>
      <c r="Q42" s="16" t="str">
        <f t="shared" si="16"/>
        <v/>
      </c>
      <c r="R42" s="17"/>
      <c r="S42" s="16" t="str">
        <f t="shared" si="17"/>
        <v/>
      </c>
    </row>
    <row r="43" spans="1:19" x14ac:dyDescent="0.2">
      <c r="A43" s="16" t="str">
        <f t="shared" si="9"/>
        <v/>
      </c>
      <c r="B43" s="17"/>
      <c r="C43" s="17"/>
      <c r="D43" s="17"/>
      <c r="E43" s="17"/>
      <c r="F43" s="17"/>
      <c r="G43" s="17"/>
      <c r="H43" s="17"/>
      <c r="I43" s="17"/>
      <c r="J43" s="18"/>
      <c r="K43" s="16" t="str">
        <f t="shared" si="10"/>
        <v/>
      </c>
      <c r="L43" s="16" t="str">
        <f t="shared" si="11"/>
        <v/>
      </c>
      <c r="M43" s="16" t="str">
        <f t="shared" si="12"/>
        <v/>
      </c>
      <c r="N43" s="16" t="str">
        <f t="shared" si="13"/>
        <v/>
      </c>
      <c r="O43" s="19" t="str">
        <f t="shared" si="14"/>
        <v/>
      </c>
      <c r="P43" s="16" t="str">
        <f t="shared" si="15"/>
        <v/>
      </c>
      <c r="Q43" s="16" t="str">
        <f t="shared" si="16"/>
        <v/>
      </c>
      <c r="R43" s="17"/>
      <c r="S43" s="16" t="str">
        <f t="shared" si="17"/>
        <v/>
      </c>
    </row>
    <row r="44" spans="1:19" x14ac:dyDescent="0.2">
      <c r="A44" s="16" t="str">
        <f t="shared" si="9"/>
        <v/>
      </c>
      <c r="B44" s="17"/>
      <c r="C44" s="17"/>
      <c r="D44" s="17"/>
      <c r="E44" s="17"/>
      <c r="F44" s="17"/>
      <c r="G44" s="17"/>
      <c r="H44" s="17"/>
      <c r="I44" s="17"/>
      <c r="J44" s="18"/>
      <c r="K44" s="16" t="str">
        <f t="shared" si="10"/>
        <v/>
      </c>
      <c r="L44" s="16" t="str">
        <f t="shared" si="11"/>
        <v/>
      </c>
      <c r="M44" s="16" t="str">
        <f t="shared" si="12"/>
        <v/>
      </c>
      <c r="N44" s="16" t="str">
        <f t="shared" si="13"/>
        <v/>
      </c>
      <c r="O44" s="19" t="str">
        <f t="shared" si="14"/>
        <v/>
      </c>
      <c r="P44" s="16" t="str">
        <f t="shared" si="15"/>
        <v/>
      </c>
      <c r="Q44" s="16" t="str">
        <f t="shared" si="16"/>
        <v/>
      </c>
      <c r="R44" s="17"/>
      <c r="S44" s="16" t="str">
        <f t="shared" si="17"/>
        <v/>
      </c>
    </row>
    <row r="45" spans="1:19" x14ac:dyDescent="0.2">
      <c r="A45" s="16" t="str">
        <f t="shared" si="9"/>
        <v/>
      </c>
      <c r="B45" s="17"/>
      <c r="C45" s="17"/>
      <c r="D45" s="17"/>
      <c r="E45" s="17"/>
      <c r="F45" s="17"/>
      <c r="G45" s="17"/>
      <c r="H45" s="17"/>
      <c r="I45" s="17"/>
      <c r="J45" s="18"/>
      <c r="K45" s="16" t="str">
        <f t="shared" si="10"/>
        <v/>
      </c>
      <c r="L45" s="16" t="str">
        <f t="shared" si="11"/>
        <v/>
      </c>
      <c r="M45" s="16" t="str">
        <f t="shared" si="12"/>
        <v/>
      </c>
      <c r="N45" s="16" t="str">
        <f t="shared" si="13"/>
        <v/>
      </c>
      <c r="O45" s="19" t="str">
        <f t="shared" si="14"/>
        <v/>
      </c>
      <c r="P45" s="16" t="str">
        <f t="shared" si="15"/>
        <v/>
      </c>
      <c r="Q45" s="16" t="str">
        <f t="shared" si="16"/>
        <v/>
      </c>
      <c r="R45" s="17"/>
      <c r="S45" s="16" t="str">
        <f t="shared" si="17"/>
        <v/>
      </c>
    </row>
    <row r="46" spans="1:19" x14ac:dyDescent="0.2">
      <c r="A46" s="16" t="str">
        <f t="shared" si="9"/>
        <v/>
      </c>
      <c r="B46" s="17"/>
      <c r="C46" s="17"/>
      <c r="D46" s="17"/>
      <c r="E46" s="17"/>
      <c r="F46" s="17"/>
      <c r="G46" s="17"/>
      <c r="H46" s="17"/>
      <c r="I46" s="17"/>
      <c r="J46" s="18"/>
      <c r="K46" s="16" t="str">
        <f t="shared" si="10"/>
        <v/>
      </c>
      <c r="L46" s="16" t="str">
        <f t="shared" si="11"/>
        <v/>
      </c>
      <c r="M46" s="16" t="str">
        <f t="shared" si="12"/>
        <v/>
      </c>
      <c r="N46" s="16" t="str">
        <f t="shared" si="13"/>
        <v/>
      </c>
      <c r="O46" s="19" t="str">
        <f t="shared" si="14"/>
        <v/>
      </c>
      <c r="P46" s="16" t="str">
        <f t="shared" si="15"/>
        <v/>
      </c>
      <c r="Q46" s="16" t="str">
        <f t="shared" si="16"/>
        <v/>
      </c>
      <c r="R46" s="17"/>
      <c r="S46" s="16" t="str">
        <f t="shared" si="17"/>
        <v/>
      </c>
    </row>
    <row r="47" spans="1:19" x14ac:dyDescent="0.2">
      <c r="A47" s="16" t="str">
        <f t="shared" si="9"/>
        <v/>
      </c>
      <c r="B47" s="17"/>
      <c r="C47" s="17"/>
      <c r="D47" s="17"/>
      <c r="E47" s="17"/>
      <c r="F47" s="17"/>
      <c r="G47" s="17"/>
      <c r="H47" s="17"/>
      <c r="I47" s="17"/>
      <c r="J47" s="18"/>
      <c r="K47" s="16" t="str">
        <f t="shared" si="10"/>
        <v/>
      </c>
      <c r="L47" s="16" t="str">
        <f t="shared" si="11"/>
        <v/>
      </c>
      <c r="M47" s="16" t="str">
        <f t="shared" si="12"/>
        <v/>
      </c>
      <c r="N47" s="16" t="str">
        <f t="shared" si="13"/>
        <v/>
      </c>
      <c r="O47" s="19" t="str">
        <f t="shared" si="14"/>
        <v/>
      </c>
      <c r="P47" s="16" t="str">
        <f t="shared" si="15"/>
        <v/>
      </c>
      <c r="Q47" s="16" t="str">
        <f t="shared" si="16"/>
        <v/>
      </c>
      <c r="R47" s="17"/>
      <c r="S47" s="16" t="str">
        <f t="shared" si="17"/>
        <v/>
      </c>
    </row>
    <row r="48" spans="1:19" x14ac:dyDescent="0.2">
      <c r="A48" s="16" t="str">
        <f t="shared" si="9"/>
        <v/>
      </c>
      <c r="B48" s="17"/>
      <c r="C48" s="17"/>
      <c r="D48" s="17"/>
      <c r="E48" s="17"/>
      <c r="F48" s="17"/>
      <c r="G48" s="17"/>
      <c r="H48" s="17"/>
      <c r="I48" s="17"/>
      <c r="J48" s="18"/>
      <c r="K48" s="16" t="str">
        <f t="shared" si="10"/>
        <v/>
      </c>
      <c r="L48" s="16" t="str">
        <f t="shared" si="11"/>
        <v/>
      </c>
      <c r="M48" s="16" t="str">
        <f t="shared" si="12"/>
        <v/>
      </c>
      <c r="N48" s="16" t="str">
        <f t="shared" si="13"/>
        <v/>
      </c>
      <c r="O48" s="19" t="str">
        <f t="shared" si="14"/>
        <v/>
      </c>
      <c r="P48" s="16" t="str">
        <f t="shared" si="15"/>
        <v/>
      </c>
      <c r="Q48" s="16" t="str">
        <f t="shared" si="16"/>
        <v/>
      </c>
      <c r="R48" s="17"/>
      <c r="S48" s="16" t="str">
        <f t="shared" si="17"/>
        <v/>
      </c>
    </row>
    <row r="49" spans="1:19" x14ac:dyDescent="0.2">
      <c r="A49" s="16" t="str">
        <f t="shared" si="9"/>
        <v/>
      </c>
      <c r="B49" s="17"/>
      <c r="C49" s="17"/>
      <c r="D49" s="17"/>
      <c r="E49" s="17"/>
      <c r="F49" s="17"/>
      <c r="G49" s="17"/>
      <c r="H49" s="17"/>
      <c r="I49" s="17"/>
      <c r="J49" s="18"/>
      <c r="K49" s="16" t="str">
        <f t="shared" si="10"/>
        <v/>
      </c>
      <c r="L49" s="16" t="str">
        <f t="shared" si="11"/>
        <v/>
      </c>
      <c r="M49" s="16" t="str">
        <f t="shared" si="12"/>
        <v/>
      </c>
      <c r="N49" s="16" t="str">
        <f t="shared" si="13"/>
        <v/>
      </c>
      <c r="O49" s="19" t="str">
        <f t="shared" si="14"/>
        <v/>
      </c>
      <c r="P49" s="16" t="str">
        <f t="shared" si="15"/>
        <v/>
      </c>
      <c r="Q49" s="16" t="str">
        <f t="shared" si="16"/>
        <v/>
      </c>
      <c r="R49" s="17"/>
      <c r="S49" s="16" t="str">
        <f t="shared" si="17"/>
        <v/>
      </c>
    </row>
    <row r="50" spans="1:19" x14ac:dyDescent="0.2">
      <c r="A50" s="16" t="str">
        <f t="shared" si="9"/>
        <v/>
      </c>
      <c r="B50" s="17"/>
      <c r="C50" s="17"/>
      <c r="D50" s="17"/>
      <c r="E50" s="17"/>
      <c r="F50" s="17"/>
      <c r="G50" s="17"/>
      <c r="H50" s="17"/>
      <c r="I50" s="17"/>
      <c r="J50" s="18"/>
      <c r="K50" s="16" t="str">
        <f t="shared" si="10"/>
        <v/>
      </c>
      <c r="L50" s="16" t="str">
        <f t="shared" si="11"/>
        <v/>
      </c>
      <c r="M50" s="16" t="str">
        <f t="shared" si="12"/>
        <v/>
      </c>
      <c r="N50" s="16" t="str">
        <f t="shared" si="13"/>
        <v/>
      </c>
      <c r="O50" s="19" t="str">
        <f t="shared" si="14"/>
        <v/>
      </c>
      <c r="P50" s="16" t="str">
        <f t="shared" si="15"/>
        <v/>
      </c>
      <c r="Q50" s="16" t="str">
        <f t="shared" si="16"/>
        <v/>
      </c>
      <c r="R50" s="17"/>
      <c r="S50" s="16" t="str">
        <f t="shared" si="17"/>
        <v/>
      </c>
    </row>
    <row r="51" spans="1:19" x14ac:dyDescent="0.2">
      <c r="A51" s="16" t="str">
        <f t="shared" si="9"/>
        <v/>
      </c>
      <c r="B51" s="17"/>
      <c r="C51" s="17"/>
      <c r="D51" s="17"/>
      <c r="E51" s="17"/>
      <c r="F51" s="17"/>
      <c r="G51" s="17"/>
      <c r="H51" s="17"/>
      <c r="I51" s="17"/>
      <c r="J51" s="18"/>
      <c r="K51" s="16" t="str">
        <f t="shared" si="10"/>
        <v/>
      </c>
      <c r="L51" s="16" t="str">
        <f t="shared" si="11"/>
        <v/>
      </c>
      <c r="M51" s="16" t="str">
        <f t="shared" si="12"/>
        <v/>
      </c>
      <c r="N51" s="16" t="str">
        <f t="shared" si="13"/>
        <v/>
      </c>
      <c r="O51" s="19" t="str">
        <f t="shared" si="14"/>
        <v/>
      </c>
      <c r="P51" s="16" t="str">
        <f t="shared" si="15"/>
        <v/>
      </c>
      <c r="Q51" s="16" t="str">
        <f t="shared" si="16"/>
        <v/>
      </c>
      <c r="R51" s="17"/>
      <c r="S51" s="16" t="str">
        <f t="shared" si="17"/>
        <v/>
      </c>
    </row>
    <row r="52" spans="1:19" x14ac:dyDescent="0.2">
      <c r="A52" s="16" t="str">
        <f t="shared" si="9"/>
        <v/>
      </c>
      <c r="B52" s="17"/>
      <c r="C52" s="17"/>
      <c r="D52" s="17"/>
      <c r="E52" s="17"/>
      <c r="F52" s="17"/>
      <c r="G52" s="17"/>
      <c r="H52" s="17"/>
      <c r="I52" s="17"/>
      <c r="J52" s="18"/>
      <c r="K52" s="16" t="str">
        <f t="shared" si="10"/>
        <v/>
      </c>
      <c r="L52" s="16" t="str">
        <f t="shared" si="11"/>
        <v/>
      </c>
      <c r="M52" s="16" t="str">
        <f t="shared" si="12"/>
        <v/>
      </c>
      <c r="N52" s="16" t="str">
        <f t="shared" si="13"/>
        <v/>
      </c>
      <c r="O52" s="19" t="str">
        <f t="shared" si="14"/>
        <v/>
      </c>
      <c r="P52" s="16" t="str">
        <f t="shared" si="15"/>
        <v/>
      </c>
      <c r="Q52" s="16" t="str">
        <f t="shared" si="16"/>
        <v/>
      </c>
      <c r="R52" s="17"/>
      <c r="S52" s="16" t="str">
        <f t="shared" si="17"/>
        <v/>
      </c>
    </row>
    <row r="53" spans="1:19" x14ac:dyDescent="0.2">
      <c r="A53" s="16" t="str">
        <f t="shared" si="9"/>
        <v/>
      </c>
      <c r="B53" s="17"/>
      <c r="C53" s="17"/>
      <c r="D53" s="17"/>
      <c r="E53" s="17"/>
      <c r="F53" s="17"/>
      <c r="G53" s="17"/>
      <c r="H53" s="17"/>
      <c r="I53" s="17"/>
      <c r="J53" s="18"/>
      <c r="K53" s="16" t="str">
        <f t="shared" si="10"/>
        <v/>
      </c>
      <c r="L53" s="16" t="str">
        <f t="shared" si="11"/>
        <v/>
      </c>
      <c r="M53" s="16" t="str">
        <f t="shared" si="12"/>
        <v/>
      </c>
      <c r="N53" s="16" t="str">
        <f t="shared" si="13"/>
        <v/>
      </c>
      <c r="O53" s="19" t="str">
        <f t="shared" si="14"/>
        <v/>
      </c>
      <c r="P53" s="16" t="str">
        <f t="shared" si="15"/>
        <v/>
      </c>
      <c r="Q53" s="16" t="str">
        <f t="shared" si="16"/>
        <v/>
      </c>
      <c r="R53" s="17"/>
      <c r="S53" s="16" t="str">
        <f t="shared" si="17"/>
        <v/>
      </c>
    </row>
    <row r="54" spans="1:19" x14ac:dyDescent="0.2">
      <c r="A54" s="16" t="str">
        <f t="shared" si="9"/>
        <v/>
      </c>
      <c r="B54" s="17"/>
      <c r="C54" s="17"/>
      <c r="D54" s="17"/>
      <c r="E54" s="17"/>
      <c r="F54" s="17"/>
      <c r="G54" s="17"/>
      <c r="H54" s="17"/>
      <c r="I54" s="17"/>
      <c r="J54" s="18"/>
      <c r="K54" s="16" t="str">
        <f t="shared" si="10"/>
        <v/>
      </c>
      <c r="L54" s="16" t="str">
        <f t="shared" si="11"/>
        <v/>
      </c>
      <c r="M54" s="16" t="str">
        <f t="shared" si="12"/>
        <v/>
      </c>
      <c r="N54" s="16" t="str">
        <f t="shared" si="13"/>
        <v/>
      </c>
      <c r="O54" s="19" t="str">
        <f t="shared" si="14"/>
        <v/>
      </c>
      <c r="P54" s="16" t="str">
        <f t="shared" si="15"/>
        <v/>
      </c>
      <c r="Q54" s="16" t="str">
        <f t="shared" si="16"/>
        <v/>
      </c>
      <c r="R54" s="17"/>
      <c r="S54" s="16" t="str">
        <f t="shared" si="17"/>
        <v/>
      </c>
    </row>
    <row r="55" spans="1:19" x14ac:dyDescent="0.2">
      <c r="A55" s="16" t="str">
        <f t="shared" si="9"/>
        <v/>
      </c>
      <c r="B55" s="17"/>
      <c r="C55" s="17"/>
      <c r="D55" s="17"/>
      <c r="E55" s="17"/>
      <c r="F55" s="17"/>
      <c r="G55" s="17"/>
      <c r="H55" s="17"/>
      <c r="I55" s="17"/>
      <c r="J55" s="18"/>
      <c r="K55" s="16" t="str">
        <f t="shared" si="10"/>
        <v/>
      </c>
      <c r="L55" s="16" t="str">
        <f t="shared" si="11"/>
        <v/>
      </c>
      <c r="M55" s="16" t="str">
        <f t="shared" si="12"/>
        <v/>
      </c>
      <c r="N55" s="16" t="str">
        <f t="shared" si="13"/>
        <v/>
      </c>
      <c r="O55" s="19" t="str">
        <f t="shared" si="14"/>
        <v/>
      </c>
      <c r="P55" s="16" t="str">
        <f t="shared" si="15"/>
        <v/>
      </c>
      <c r="Q55" s="16" t="str">
        <f t="shared" si="16"/>
        <v/>
      </c>
      <c r="R55" s="17"/>
      <c r="S55" s="16" t="str">
        <f t="shared" si="17"/>
        <v/>
      </c>
    </row>
  </sheetData>
  <sheetProtection sheet="1" formatColumns="0" sort="0" autoFilter="0"/>
  <autoFilter ref="A5:R55" xr:uid="{00000000-0009-0000-0000-000002000000}"/>
  <conditionalFormatting sqref="L6:L55">
    <cfRule type="expression" dxfId="8" priority="2">
      <formula>L6="Kritisch"</formula>
    </cfRule>
    <cfRule type="expression" dxfId="7" priority="3">
      <formula>L6="Wichtig"</formula>
    </cfRule>
    <cfRule type="expression" dxfId="6" priority="4">
      <formula>L6="Standard"</formula>
    </cfRule>
    <cfRule type="expression" dxfId="5" priority="5">
      <formula>L6="Angaben fehlen"</formula>
    </cfRule>
  </conditionalFormatting>
  <conditionalFormatting sqref="P6:P55">
    <cfRule type="expression" dxfId="4" priority="6">
      <formula>P6="überfällig"</formula>
    </cfRule>
    <cfRule type="expression" dxfId="3" priority="7">
      <formula>P6="bald fällig"</formula>
    </cfRule>
    <cfRule type="expression" dxfId="2" priority="8">
      <formula>P6="Prüfung offen"</formula>
    </cfRule>
    <cfRule type="expression" dxfId="1" priority="9">
      <formula>P6="aktuell"</formula>
    </cfRule>
  </conditionalFormatting>
  <conditionalFormatting sqref="Q6:Q55">
    <cfRule type="expression" dxfId="0" priority="10">
      <formula>Q6="AV-Vertrag fehlt"</formula>
    </cfRule>
  </conditionalFormatting>
  <dataValidations count="1">
    <dataValidation type="date" operator="greaterThan" allowBlank="1" error="Bitte ein Datum eingeben, z. B. 15.03.2026." sqref="J6:J55" xr:uid="{00000000-0002-0000-0200-000005000000}">
      <formula1>36526</formula1>
      <formula2>0</formula2>
    </dataValidation>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5">
        <x14:dataValidation type="list" allowBlank="1" errorTitle="Ungültiger Wert" error="Bitte einen Wert aus der Liste wählen." xr:uid="{00000000-0002-0000-0200-000000000000}">
          <x14:formula1>
            <xm:f>Listen!$A$1:$A$4</xm:f>
          </x14:formula1>
          <x14:formula2>
            <xm:f>0</xm:f>
          </x14:formula2>
          <xm:sqref>E6:E55</xm:sqref>
        </x14:dataValidation>
        <x14:dataValidation type="list" allowBlank="1" errorTitle="Ungültiger Wert" error="Bitte einen Wert aus der Liste wählen." xr:uid="{00000000-0002-0000-0200-000001000000}">
          <x14:formula1>
            <xm:f>Listen!$B$1:$B$4</xm:f>
          </x14:formula1>
          <x14:formula2>
            <xm:f>0</xm:f>
          </x14:formula2>
          <xm:sqref>F6:F55</xm:sqref>
        </x14:dataValidation>
        <x14:dataValidation type="list" allowBlank="1" errorTitle="Ungültiger Wert" error="Bitte einen Wert aus der Liste wählen." xr:uid="{00000000-0002-0000-0200-000002000000}">
          <x14:formula1>
            <xm:f>Listen!$C$1:$C$4</xm:f>
          </x14:formula1>
          <x14:formula2>
            <xm:f>0</xm:f>
          </x14:formula2>
          <xm:sqref>G6:G55</xm:sqref>
        </x14:dataValidation>
        <x14:dataValidation type="list" allowBlank="1" errorTitle="Ungültiger Wert" error="Bitte einen Wert aus der Liste wählen." xr:uid="{00000000-0002-0000-0200-000003000000}">
          <x14:formula1>
            <xm:f>Listen!$D$1:$D$2</xm:f>
          </x14:formula1>
          <x14:formula2>
            <xm:f>0</xm:f>
          </x14:formula2>
          <xm:sqref>H6:H55</xm:sqref>
        </x14:dataValidation>
        <x14:dataValidation type="list" allowBlank="1" errorTitle="Ungültiger Wert" error="Bitte einen Wert aus der Liste wählen." xr:uid="{00000000-0002-0000-0200-000004000000}">
          <x14:formula1>
            <xm:f>Listen!$E$1:$E$3</xm:f>
          </x14:formula1>
          <x14:formula2>
            <xm:f>0</xm:f>
          </x14:formula2>
          <xm:sqref>I6:I55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18"/>
  <sheetViews>
    <sheetView showGridLines="0" topLeftCell="A9" zoomScaleNormal="100" workbookViewId="0"/>
  </sheetViews>
  <sheetFormatPr baseColWidth="10" defaultColWidth="8.6640625" defaultRowHeight="15" x14ac:dyDescent="0.2"/>
  <cols>
    <col min="1" max="1" width="3" customWidth="1"/>
    <col min="2" max="2" width="5" customWidth="1"/>
    <col min="3" max="3" width="62" customWidth="1"/>
    <col min="4" max="4" width="11" customWidth="1"/>
    <col min="5" max="5" width="62" customWidth="1"/>
  </cols>
  <sheetData>
    <row r="2" spans="2:5" ht="18" x14ac:dyDescent="0.2">
      <c r="B2" s="5" t="s">
        <v>63</v>
      </c>
    </row>
    <row r="3" spans="2:5" x14ac:dyDescent="0.2">
      <c r="B3" s="6" t="s">
        <v>64</v>
      </c>
    </row>
    <row r="5" spans="2:5" x14ac:dyDescent="0.2">
      <c r="B5" s="13" t="s">
        <v>37</v>
      </c>
      <c r="C5" s="23"/>
      <c r="D5" s="23"/>
      <c r="E5" s="23"/>
    </row>
    <row r="7" spans="2:5" x14ac:dyDescent="0.2">
      <c r="B7" s="20" t="s">
        <v>36</v>
      </c>
      <c r="C7" s="20" t="s">
        <v>65</v>
      </c>
      <c r="D7" s="20" t="s">
        <v>66</v>
      </c>
      <c r="E7" s="20" t="s">
        <v>67</v>
      </c>
    </row>
    <row r="8" spans="2:5" ht="48" customHeight="1" x14ac:dyDescent="0.2">
      <c r="B8" s="16">
        <v>1</v>
      </c>
      <c r="C8" s="16" t="s">
        <v>68</v>
      </c>
      <c r="D8" s="17"/>
      <c r="E8" s="16" t="str">
        <f>IF(D8="Ja","Auftragsverarbeitung. Vertrag nach Art. 28 Abs. 3 DSGVO mit Informations- und Prüfrecht (lit. h), TOM vor Beauftragung prüfen, DSB einbinden.",IF(D8="Nein","entfällt",""))</f>
        <v/>
      </c>
    </row>
    <row r="9" spans="2:5" ht="48" customHeight="1" x14ac:dyDescent="0.2">
      <c r="B9" s="16">
        <v>2</v>
      </c>
      <c r="C9" s="16" t="s">
        <v>69</v>
      </c>
      <c r="D9" s="17"/>
      <c r="E9" s="16" t="str">
        <f>IF(D9="Ja","Stufe im Bewertungsbogen um eins anheben. Persönliche Konten mit Ablaufdatum, Zugang nur über eine Schleuse, Sitzungen protokollieren, Entzug zum Vertragsende.",IF(D9="Nein","entfällt",""))</f>
        <v/>
      </c>
    </row>
    <row r="10" spans="2:5" ht="48" customHeight="1" x14ac:dyDescent="0.2">
      <c r="B10" s="16">
        <v>3</v>
      </c>
      <c r="C10" s="16" t="s">
        <v>70</v>
      </c>
      <c r="D10" s="17"/>
      <c r="E10" s="16" t="str">
        <f>IF(D10="Ja","Mindestens Stufe wichtig. Ausfallszenario mit Plan B und Ausstiegsstrategie dokumentieren, im Notfallhandbuch berücksichtigen.",IF(D10="Nein","entfällt",""))</f>
        <v/>
      </c>
    </row>
    <row r="11" spans="2:5" ht="48" customHeight="1" x14ac:dyDescent="0.2">
      <c r="B11" s="16">
        <v>4</v>
      </c>
      <c r="C11" s="16" t="s">
        <v>71</v>
      </c>
      <c r="D11" s="17"/>
      <c r="E11" s="16" t="str">
        <f>IF(D11="Ja","Eintrag im Informationsregister nach Art. 28 Abs. 3 DORA. Unterstützt die Leistung eine kritische oder wichtige Funktion, gelten zusätzlich die Vertragsinhalte nach Art. 30 Abs. 3 DORA.",IF(D11="Nein","entfällt",""))</f>
        <v/>
      </c>
    </row>
    <row r="12" spans="2:5" ht="48" customHeight="1" x14ac:dyDescent="0.2">
      <c r="B12" s="16">
        <v>5</v>
      </c>
      <c r="C12" s="16" t="s">
        <v>72</v>
      </c>
      <c r="D12" s="17"/>
      <c r="E12" s="16" t="str">
        <f>IF(D12="Ja","Auslagerung prüfen, für Institute nach MaRisk AT 9, für Versicherer als Ausgliederung nach § 32 VAG. Risikoanalyse und Einbindung ins Auslagerungsmanagement.",IF(D12="Nein","entfällt",""))</f>
        <v/>
      </c>
    </row>
    <row r="13" spans="2:5" ht="48" customHeight="1" x14ac:dyDescent="0.2">
      <c r="B13" s="16">
        <v>6</v>
      </c>
      <c r="C13" s="16" t="s">
        <v>73</v>
      </c>
      <c r="D13" s="17"/>
      <c r="E13" s="16" t="str">
        <f>IF(D13="Ja","Sicherheit der Lieferkette als Teil der Risikomanagementmaßnahmen nach § 30 BSIG berücksichtigen und dokumentieren.",IF(D13="Nein","entfällt",""))</f>
        <v/>
      </c>
    </row>
    <row r="14" spans="2:5" ht="48" customHeight="1" x14ac:dyDescent="0.2">
      <c r="B14" s="16">
        <v>7</v>
      </c>
      <c r="C14" s="16" t="s">
        <v>74</v>
      </c>
      <c r="D14" s="17"/>
      <c r="E14" s="16" t="str">
        <f>IF(D14="Ja","Unterauftragsverarbeiter nach Art. 28 Abs. 2 und 4 DSGVO genehmigen und vertraglich binden. Informationspflicht bei Änderungen vereinbaren.",IF(D14="Nein","entfällt",""))</f>
        <v/>
      </c>
    </row>
    <row r="16" spans="2:5" x14ac:dyDescent="0.2">
      <c r="C16" s="13" t="s">
        <v>75</v>
      </c>
      <c r="E16" s="12" t="str">
        <f>IF(COUNTBLANK(D8:D14)&gt;0,"Bitte alle Fragen beantworten",IF(AND(D9="Ja",D10="Ja"),"Kritisch",IF(OR(D9="Ja",D10="Ja"),"Wichtig","Standard")))</f>
        <v>Bitte alle Fragen beantworten</v>
      </c>
    </row>
    <row r="18" spans="3:3" x14ac:dyDescent="0.2">
      <c r="C18" s="21" t="s">
        <v>76</v>
      </c>
    </row>
  </sheetData>
  <sheetProtection sheet="1"/>
  <mergeCells count="1">
    <mergeCell ref="C5:E5"/>
  </mergeCells>
  <dataValidations count="1">
    <dataValidation type="list" allowBlank="1" sqref="D8:D14" xr:uid="{00000000-0002-0000-0300-000000000000}">
      <formula1>"Ja,Nein"</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5A64"/>
  </sheetPr>
  <dimension ref="A1:E4"/>
  <sheetViews>
    <sheetView zoomScaleNormal="100" workbookViewId="0"/>
  </sheetViews>
  <sheetFormatPr baseColWidth="10" defaultColWidth="8.6640625" defaultRowHeight="15" x14ac:dyDescent="0.2"/>
  <sheetData>
    <row r="1" spans="1:5" x14ac:dyDescent="0.2">
      <c r="A1" t="s">
        <v>77</v>
      </c>
      <c r="B1" t="s">
        <v>78</v>
      </c>
      <c r="C1" t="s">
        <v>79</v>
      </c>
      <c r="D1" t="s">
        <v>61</v>
      </c>
      <c r="E1" t="s">
        <v>61</v>
      </c>
    </row>
    <row r="2" spans="1:5" x14ac:dyDescent="0.2">
      <c r="A2" t="s">
        <v>80</v>
      </c>
      <c r="B2" t="s">
        <v>81</v>
      </c>
      <c r="C2" t="s">
        <v>82</v>
      </c>
      <c r="D2" t="s">
        <v>83</v>
      </c>
      <c r="E2" t="s">
        <v>83</v>
      </c>
    </row>
    <row r="3" spans="1:5" x14ac:dyDescent="0.2">
      <c r="A3" t="s">
        <v>84</v>
      </c>
      <c r="B3" t="s">
        <v>85</v>
      </c>
      <c r="C3" t="s">
        <v>60</v>
      </c>
      <c r="E3" t="s">
        <v>86</v>
      </c>
    </row>
    <row r="4" spans="1:5" x14ac:dyDescent="0.2">
      <c r="A4" t="s">
        <v>58</v>
      </c>
      <c r="B4" t="s">
        <v>59</v>
      </c>
      <c r="C4" t="s">
        <v>87</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Arbeitsblätter</vt:lpstr>
      </vt:variant>
      <vt:variant>
        <vt:i4>5</vt:i4>
      </vt:variant>
    </vt:vector>
  </HeadingPairs>
  <TitlesOfParts>
    <vt:vector size="5" baseType="lpstr">
      <vt:lpstr>Anleitung</vt:lpstr>
      <vt:lpstr>Übersicht</vt:lpstr>
      <vt:lpstr>Bewertung</vt:lpstr>
      <vt:lpstr>Prüfpfad</vt:lpstr>
      <vt:lpstr>Listen</vt:lpstr>
    </vt:vector>
  </TitlesOfParts>
  <Manager/>
  <Company>GRC Consulting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Andreas Hessel</dc:creator>
  <cp:keywords/>
  <dc:description/>
  <cp:lastModifiedBy>Hessel, Andreas (ASB LV Rheinland-Pfalz e.V.)</cp:lastModifiedBy>
  <cp:revision>0</cp:revision>
  <dcterms:created xsi:type="dcterms:W3CDTF">2026-09-19T08:55:19Z</dcterms:created>
  <dcterms:modified xsi:type="dcterms:W3CDTF">2026-09-20T14:16:52Z</dcterms:modified>
  <cp:category/>
  <dc:language>en-US</dc:language>
</cp:coreProperties>
</file>