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ndreashessel/Downloads/"/>
    </mc:Choice>
  </mc:AlternateContent>
  <xr:revisionPtr revIDLastSave="0" documentId="13_ncr:1_{DAB45000-0BC7-4E49-A709-49EC0ADCDB42}" xr6:coauthVersionLast="47" xr6:coauthVersionMax="47" xr10:uidLastSave="{00000000-0000-0000-0000-000000000000}"/>
  <bookViews>
    <workbookView xWindow="54520" yWindow="6160" windowWidth="22280" windowHeight="15180" tabRatio="500" activeTab="1" xr2:uid="{00000000-000D-0000-FFFF-FFFF00000000}"/>
  </bookViews>
  <sheets>
    <sheet name="Anleitung" sheetId="1" r:id="rId1"/>
    <sheet name="Check" sheetId="2" r:id="rId2"/>
    <sheet name="Vorlage GF" sheetId="3" r:id="rId3"/>
    <sheet name="Sektoren" sheetId="4" r:id="rId4"/>
  </sheets>
  <definedNames>
    <definedName name="_xlnm.Print_Area" localSheetId="2">'Vorlage GF'!$A$1:$C$20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" i="3" l="1"/>
  <c r="C5" i="3"/>
  <c r="D30" i="2"/>
  <c r="C10" i="3" s="1"/>
  <c r="D29" i="2"/>
  <c r="D28" i="2"/>
  <c r="D27" i="2"/>
  <c r="C9" i="3" s="1"/>
  <c r="D24" i="2"/>
  <c r="D23" i="2"/>
  <c r="D22" i="2"/>
  <c r="D25" i="2" l="1"/>
  <c r="C7" i="3" s="1"/>
  <c r="D26" i="2"/>
  <c r="C8" i="3" s="1"/>
  <c r="D31" i="2" l="1"/>
  <c r="C11" i="3" s="1"/>
</calcChain>
</file>

<file path=xl/sharedStrings.xml><?xml version="1.0" encoding="utf-8"?>
<sst xmlns="http://schemas.openxmlformats.org/spreadsheetml/2006/main" count="112" uniqueCount="93">
  <si>
    <t>NIS-2-Betroffenheitscheck</t>
  </si>
  <si>
    <t>Wofür dieser Check da ist</t>
  </si>
  <si>
    <t>Der Check führt Sie in zehn Fragen durch die Betroffenheitsprüfung nach § 28 BSIG. Er prüft Sektor, Größe und Sonderfälle in dieser Reihenfolge, ordnet Ihr Haus ein und erzeugt im Blatt Vorlage GF eine Seite mit Ergebnis und Begründung, die Sie Ihrer Geschäftsführung vorlegen können.</t>
  </si>
  <si>
    <t>So gehen Sie vor</t>
  </si>
  <si>
    <t>1. Beantworten Sie im Blatt Check alle zehn Fragen. Die hellgelben Zellen sind Eingabefelder.</t>
  </si>
  <si>
    <t>2. Die Sektorzuordnung ist die wichtigste Frage. Das Blatt Sektoren zeigt die Sektoren der Anlagen 1 und 2 zur Orientierung. Im Zweifel wählen Sie unklar, dann weist der Check darauf hin.</t>
  </si>
  <si>
    <t>3. Rechnen Sie die Beschäftigten in Jahresarbeitseinheiten, also Vollzeitäquivalente. Teilzeitkräfte zählen anteilig, Auszubildende nicht. Partner- und verbundene Unternehmen werden nach der KMU-Empfehlung 2003/361/EG grundsätzlich mitgerechnet.</t>
  </si>
  <si>
    <t>4. Tragen Sie Umsatz und Bilanzsumme in Millionen Euro ein, ebenfalls einschließlich verbundener Unternehmen.</t>
  </si>
  <si>
    <t>5. Lesen Sie das Ergebnis und die Hinweise. Drucken Sie das Blatt Vorlage GF aus oder speichern Sie es als PDF und lassen Sie es von der Geschäftsführung zur Kenntnis nehmen.</t>
  </si>
  <si>
    <t>6. Wiederholen Sie die Prüfung jährlich und bei größeren Veränderungen, etwa nach einer Übernahme oder einem neuen Geschäftsfeld.</t>
  </si>
  <si>
    <t>Wie der Check entscheidet</t>
  </si>
  <si>
    <t>Besonders wichtige Einrichtung: Betreiber einer kritischen Anlage, oder Sektor der Anlage 1 mit mindestens 250 Beschäftigten oder mehr als 50 Mio. Euro Umsatz und zugleich mehr als 43 Mio. Euro Bilanzsumme.</t>
  </si>
  <si>
    <t>Wichtige Einrichtung: Sektor der Anlage 1 oder 2 mit mindestens 50 Beschäftigten oder mehr als 10 Mio. Euro Umsatz und zugleich mehr als 10 Mio. Euro Bilanzsumme.</t>
  </si>
  <si>
    <t>Für Vertrauensdienste, DNS, Top-Level-Domains und Telekommunikation gelten eigene Regeln. Der Check weist darauf hin, rechnet sie aber nicht ab.</t>
  </si>
  <si>
    <t>Finanzunternehmen im Anwendungsbereich von DORA prüfen zuerst gegen DORA. Für Landes- und Kommunalverwaltungen gilt Landesrecht.</t>
  </si>
  <si>
    <t>Wichtig</t>
  </si>
  <si>
    <t>Der Check ist eine strukturierte Selbsteinschätzung und ersetzt in Grenzfällen keine rechtliche Prüfung. Das BSI bietet ergänzend eine eigene unverbindliche Betroffenheitsprüfung auf seiner Website an. Stand der Rechtslage September 2026.</t>
  </si>
  <si>
    <t>Hellgelbe Zellen sind Eingabefelder. Weiße Zellen enthalten Formeln und sind ohne Kennwort geschützt.</t>
  </si>
  <si>
    <t>Weitergabe</t>
  </si>
  <si>
    <t>Diese Arbeitshilfe darf gern an Kollegen weitergegeben werden. Quelle ISU IT- und Informationssicherheit Update, Ausgabe 22, Andreas Hessel.</t>
  </si>
  <si>
    <t>Zehn Fragen nach § 28 BSIG. Hellgelbe Zellen ausfüllen.</t>
  </si>
  <si>
    <t>Name der Einrichtung</t>
  </si>
  <si>
    <t>Geprüft von, Datum</t>
  </si>
  <si>
    <t>Nr</t>
  </si>
  <si>
    <t>Frage</t>
  </si>
  <si>
    <t>Antwort</t>
  </si>
  <si>
    <t>Erläuterung</t>
  </si>
  <si>
    <t>In welchem Sektor der Anlagen 1 oder 2 ist Ihre Einrichtung tätig?</t>
  </si>
  <si>
    <t>Siehe Blatt Sektoren. Maßgeblich ist die tatsächliche Tätigkeit, nicht der Name.</t>
  </si>
  <si>
    <t>Betreiben Sie eine kritische Anlage nach der KRITIS-Verordnung?</t>
  </si>
  <si>
    <t>Betreiber kritischer Anlagen sind unabhängig von der Größe besonders wichtige Einrichtungen.</t>
  </si>
  <si>
    <t>Sind Sie Vertrauensdiensteanbieter, DNS-Diensteanbieter, TLD-Registry oder Anbieter öffentlicher Telekommunikationsnetze oder -dienste?</t>
  </si>
  <si>
    <t>Für diese Anbieter gelten eigene Schwellen nach § 28 Abs. 1 und 2 BSIG.</t>
  </si>
  <si>
    <t>Beschäftigte in Jahresarbeitseinheiten, einschließlich verbundener Unternehmen</t>
  </si>
  <si>
    <t>Teilzeit anteilig, Auszubildende nicht mitzählen.</t>
  </si>
  <si>
    <t>Jahresumsatz in Mio. Euro, einschließlich verbundener Unternehmen</t>
  </si>
  <si>
    <t>Letztes abgeschlossenes Geschäftsjahr.</t>
  </si>
  <si>
    <t>Jahresbilanzsumme in Mio. Euro, einschließlich verbundener Unternehmen</t>
  </si>
  <si>
    <t>Ist die Tätigkeit im genannten Sektor im Verhältnis zu Ihrer gesamten Geschäftstätigkeit vernachlässigbar?</t>
  </si>
  <si>
    <t>§ 28 Abs. 3 BSIG. Nur mit schriftlicher Begründung annehmen.</t>
  </si>
  <si>
    <t>Sind Sie ein Finanzunternehmen im Anwendungsbereich von DORA?</t>
  </si>
  <si>
    <t>Dann gelten Risikomanagement und Meldepflichten nach DORA vorrangig.</t>
  </si>
  <si>
    <t>Sind Sie Teil der Landes- oder Kommunalverwaltung?</t>
  </si>
  <si>
    <t>Für Landes- und Kommunalverwaltungen gilt das jeweilige Landesrecht.</t>
  </si>
  <si>
    <t>Erbringen Sie Leistungen mit Zugriff auf Systeme oder Daten für Kunden, die selbst NIS-2-reguliert sind?</t>
  </si>
  <si>
    <t>Mittelbare Betroffenheit über die Lieferkette nach § 30 BSIG.</t>
  </si>
  <si>
    <t>Ergebnis</t>
  </si>
  <si>
    <t>Vollständigkeit</t>
  </si>
  <si>
    <t>Größe erreicht Schwelle wichtig</t>
  </si>
  <si>
    <t>Größe erreicht Schwelle besonders wichtig</t>
  </si>
  <si>
    <t>Einordnung</t>
  </si>
  <si>
    <t>Begründung</t>
  </si>
  <si>
    <t>Hinweis DORA</t>
  </si>
  <si>
    <t>Hinweis Verwaltung</t>
  </si>
  <si>
    <t>Hinweis Sonderfall digitale Infrastruktur</t>
  </si>
  <si>
    <t>Mittelbare Betroffenheit</t>
  </si>
  <si>
    <t>Was jetzt zu tun ist</t>
  </si>
  <si>
    <t>Strukturierte Selbsteinschätzung, ersetzt in Grenzfällen keine rechtliche Prüfung.</t>
  </si>
  <si>
    <t>Ergebnis der NIS-2-Betroffenheitsprüfung</t>
  </si>
  <si>
    <t>Vorlage zur Kenntnisnahme durch die Geschäftsführung</t>
  </si>
  <si>
    <t>Einrichtung</t>
  </si>
  <si>
    <t>Sonderhinweise</t>
  </si>
  <si>
    <t>Nächste Schritte</t>
  </si>
  <si>
    <t>Nächste Überprüfung</t>
  </si>
  <si>
    <t>spätestens in zwölf Monaten oder bei wesentlicher Veränderung</t>
  </si>
  <si>
    <t>Zur Kenntnis genommen</t>
  </si>
  <si>
    <t>Ort, Datum</t>
  </si>
  <si>
    <t>Unterschrift Geschäftsführung</t>
  </si>
  <si>
    <t>Erstellt mit dem NIS-2-Betroffenheitscheck der ISU, Ausgabe 22. Selbsteinschätzung, keine Rechtsberatung.</t>
  </si>
  <si>
    <t>Sektoren nach BSIG, zur Orientierung</t>
  </si>
  <si>
    <t>Verkürzte Darstellung. Maßgeblich sind die Anlagen 1 und 2 zum BSIG mit ihren Teilsektoren und Einrichtungsarten.</t>
  </si>
  <si>
    <t>Anlage</t>
  </si>
  <si>
    <t>Sektor</t>
  </si>
  <si>
    <t>Anlage 1</t>
  </si>
  <si>
    <t>Energie (Elektrizität, Fernwärme und Fernkälte, Erdöl, Gas, Wasserstoff)</t>
  </si>
  <si>
    <t>Transport und Verkehr (Luft, Schiene, Wasser, Straße)</t>
  </si>
  <si>
    <t>Finanzwesen (Bankwesen, Finanzmarktinfrastrukturen), bei DORA-Unternehmen gilt DORA vorrangig</t>
  </si>
  <si>
    <t>Gesundheitswesen (u. a. Gesundheitsdienstleister, Labore, Arzneimittel, Medizinprodukte)</t>
  </si>
  <si>
    <t>Trinkwasser und Abwasser</t>
  </si>
  <si>
    <t>Digitale Infrastruktur (u. a. Rechenzentren, Cloud, Netzknoten, DNS, Vertrauensdienste)</t>
  </si>
  <si>
    <t>Verwaltung von IKT-Diensten für andere Unternehmen (Managed Services, Managed Security Services)</t>
  </si>
  <si>
    <t>Weltraum</t>
  </si>
  <si>
    <t>Anlage 2</t>
  </si>
  <si>
    <t>Post- und Kurierdienste</t>
  </si>
  <si>
    <t>Abfallbewirtschaftung</t>
  </si>
  <si>
    <t>Produktion, Herstellung und Handel mit chemischen Stoffen</t>
  </si>
  <si>
    <t>Produktion, Verarbeitung und Vertrieb von Lebensmitteln</t>
  </si>
  <si>
    <t>Verarbeitendes Gewerbe (Medizinprodukte, Datenverarbeitungsgeräte, elektronische und optische Erzeugnisse, elektrische Ausrüstung, Maschinenbau, Kraftwagen, sonstiger Fahrzeugbau)</t>
  </si>
  <si>
    <t>Anbieter digitaler Dienste (Online-Marktplätze, Suchmaschinen, soziale Netzwerke)</t>
  </si>
  <si>
    <t>Forschung</t>
  </si>
  <si>
    <t>Hinweis</t>
  </si>
  <si>
    <t>Klassische Altenpflege, Eingliederungshilfe sowie Kinder- und Jugendhilfe stehen nach überwiegender Einschätzung nicht in den Anlagen. Medizinische Leistungen wie Intensivpflege, Klinikbetrieb oder Rettungsdienst sollten gegen den Sektor Gesundheitswesen geprüft werden.</t>
  </si>
  <si>
    <t>Arbeitshilfe zur Informationssicherheit Update Ausgabe 22, Betroffen oder nicht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</si>
</sst>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1"/>
    </font>
    <font>
      <b/>
      <sz val="16"/>
      <color rgb="FF0E5A64"/>
      <name val="Arial"/>
      <family val="2"/>
    </font>
    <font>
      <i/>
      <sz val="10"/>
      <color rgb="FF5B6B6E"/>
      <name val="Arial"/>
      <family val="2"/>
    </font>
    <font>
      <sz val="10"/>
      <name val="Arial"/>
      <family val="2"/>
    </font>
    <font>
      <b/>
      <sz val="11"/>
      <color rgb="FF0E5A64"/>
      <name val="Arial"/>
      <family val="2"/>
    </font>
    <font>
      <b/>
      <sz val="14"/>
      <color rgb="FF0E5A64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2"/>
      <color rgb="FF0E5A64"/>
      <name val="Arial"/>
      <family val="2"/>
    </font>
    <font>
      <sz val="10"/>
      <color rgb="FF000000"/>
      <name val="Arial"/>
      <family val="2"/>
    </font>
    <font>
      <b/>
      <sz val="10"/>
      <color rgb="FF0E5A64"/>
      <name val="Arial"/>
      <family val="2"/>
    </font>
    <font>
      <i/>
      <sz val="9"/>
      <color rgb="FF5B6B6E"/>
      <name val="Arial"/>
      <family val="2"/>
    </font>
    <font>
      <sz val="9"/>
      <color rgb="FF5B6B6E"/>
      <name val="Arial"/>
      <family val="2"/>
    </font>
    <font>
      <i/>
      <sz val="8"/>
      <color rgb="FF5B6B6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BEA"/>
        <bgColor rgb="FFFFFFFF"/>
      </patternFill>
    </fill>
    <fill>
      <patternFill patternType="solid">
        <fgColor rgb="FF0E5A64"/>
        <bgColor rgb="FF274E13"/>
      </patternFill>
    </fill>
    <fill>
      <patternFill patternType="solid">
        <fgColor rgb="FFE3F0F1"/>
        <bgColor rgb="FFEEEEEE"/>
      </patternFill>
    </fill>
    <fill>
      <patternFill patternType="solid">
        <fgColor rgb="FFF4F6F7"/>
        <bgColor rgb="FFEEEEEE"/>
      </patternFill>
    </fill>
  </fills>
  <borders count="3">
    <border>
      <left/>
      <right/>
      <top/>
      <bottom/>
      <diagonal/>
    </border>
    <border>
      <left style="thin">
        <color rgb="FFC9D6D8"/>
      </left>
      <right style="thin">
        <color rgb="FFC9D6D8"/>
      </right>
      <top style="thin">
        <color rgb="FFC9D6D8"/>
      </top>
      <bottom style="thin">
        <color rgb="FFC9D6D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0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3" fillId="2" borderId="0" xfId="0" applyFont="1" applyFill="1" applyProtection="1">
      <protection locked="0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3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164" fontId="3" fillId="2" borderId="1" xfId="0" applyNumberFormat="1" applyFont="1" applyFill="1" applyBorder="1" applyAlignment="1" applyProtection="1">
      <alignment vertical="top" wrapText="1"/>
      <protection locked="0"/>
    </xf>
    <xf numFmtId="0" fontId="8" fillId="0" borderId="0" xfId="0" applyFont="1"/>
    <xf numFmtId="0" fontId="6" fillId="0" borderId="1" xfId="0" applyFont="1" applyBorder="1"/>
    <xf numFmtId="0" fontId="11" fillId="0" borderId="0" xfId="0" applyFont="1"/>
    <xf numFmtId="0" fontId="6" fillId="0" borderId="1" xfId="0" applyFont="1" applyBorder="1" applyAlignment="1">
      <alignment vertical="top" wrapText="1"/>
    </xf>
    <xf numFmtId="0" fontId="12" fillId="0" borderId="2" xfId="0" applyFont="1" applyBorder="1"/>
    <xf numFmtId="0" fontId="13" fillId="0" borderId="0" xfId="0" applyFont="1"/>
    <xf numFmtId="0" fontId="7" fillId="3" borderId="0" xfId="0" applyFont="1" applyFill="1"/>
    <xf numFmtId="0" fontId="6" fillId="4" borderId="1" xfId="0" applyFont="1" applyFill="1" applyBorder="1"/>
    <xf numFmtId="0" fontId="3" fillId="4" borderId="1" xfId="0" applyFont="1" applyFill="1" applyBorder="1" applyAlignment="1">
      <alignment vertical="top" wrapText="1"/>
    </xf>
    <xf numFmtId="0" fontId="6" fillId="5" borderId="1" xfId="0" applyFont="1" applyFill="1" applyBorder="1"/>
    <xf numFmtId="0" fontId="3" fillId="5" borderId="1" xfId="0" applyFont="1" applyFill="1" applyBorder="1" applyAlignment="1">
      <alignment vertical="top" wrapText="1"/>
    </xf>
    <xf numFmtId="0" fontId="10" fillId="0" borderId="0" xfId="0" applyFont="1"/>
  </cellXfs>
  <cellStyles count="1">
    <cellStyle name="Standard" xfId="0" builtinId="0"/>
  </cellStyles>
  <dxfs count="6">
    <dxf>
      <font>
        <b/>
        <color rgb="FF444444"/>
        <name val="Arial"/>
        <charset val="1"/>
      </font>
      <fill>
        <patternFill>
          <bgColor rgb="FFEEEEEE"/>
        </patternFill>
      </fill>
    </dxf>
    <dxf>
      <font>
        <b/>
        <color rgb="FF444444"/>
        <name val="Arial"/>
        <charset val="1"/>
      </font>
      <fill>
        <patternFill>
          <bgColor rgb="FFEEEEEE"/>
        </patternFill>
      </fill>
    </dxf>
    <dxf>
      <font>
        <b/>
        <color rgb="FF274E13"/>
        <name val="Arial"/>
        <charset val="1"/>
      </font>
      <fill>
        <patternFill>
          <bgColor rgb="FFD9EAD3"/>
        </patternFill>
      </fill>
    </dxf>
    <dxf>
      <font>
        <b/>
        <color rgb="FF274E13"/>
        <name val="Arial"/>
        <charset val="1"/>
      </font>
      <fill>
        <patternFill>
          <bgColor rgb="FFD9EAD3"/>
        </patternFill>
      </fill>
    </dxf>
    <dxf>
      <font>
        <b/>
        <color rgb="FF7A5200"/>
        <name val="Arial"/>
        <charset val="1"/>
      </font>
      <fill>
        <patternFill>
          <bgColor rgb="FFFCE8B2"/>
        </patternFill>
      </fill>
    </dxf>
    <dxf>
      <font>
        <b/>
        <color rgb="FF8B1A10"/>
        <name val="Arial"/>
        <charset val="1"/>
      </font>
      <fill>
        <patternFill>
          <bgColor rgb="FFF4C7C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200"/>
      <rgbColor rgb="FF800080"/>
      <rgbColor rgb="FF008080"/>
      <rgbColor rgb="FFEEEEEE"/>
      <rgbColor rgb="FF808080"/>
      <rgbColor rgb="FF9999FF"/>
      <rgbColor rgb="FF993366"/>
      <rgbColor rgb="FFFFFBEA"/>
      <rgbColor rgb="FFE3F0F1"/>
      <rgbColor rgb="FF660066"/>
      <rgbColor rgb="FFFF8080"/>
      <rgbColor rgb="FF0066CC"/>
      <rgbColor rgb="FFC9D6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7"/>
      <rgbColor rgb="FFD9EAD3"/>
      <rgbColor rgb="FFFCE8B2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B6E"/>
      <rgbColor rgb="FF969696"/>
      <rgbColor rgb="FF0E5A64"/>
      <rgbColor rgb="FF339966"/>
      <rgbColor rgb="FF003300"/>
      <rgbColor rgb="FF274E13"/>
      <rgbColor rgb="FF8B1A1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5A64"/>
  </sheetPr>
  <dimension ref="B2:B27"/>
  <sheetViews>
    <sheetView showGridLines="0" topLeftCell="A11" zoomScaleNormal="100" workbookViewId="0">
      <selection activeCell="B4" sqref="B4"/>
    </sheetView>
  </sheetViews>
  <sheetFormatPr baseColWidth="10" defaultColWidth="8.6640625" defaultRowHeight="15" x14ac:dyDescent="0.2"/>
  <cols>
    <col min="1" max="1" width="3" customWidth="1"/>
    <col min="2" max="2" width="110" customWidth="1"/>
  </cols>
  <sheetData>
    <row r="2" spans="2:2" ht="21" x14ac:dyDescent="0.2">
      <c r="B2" s="4" t="s">
        <v>0</v>
      </c>
    </row>
    <row r="3" spans="2:2" x14ac:dyDescent="0.2">
      <c r="B3" s="5" t="s">
        <v>92</v>
      </c>
    </row>
    <row r="4" spans="2:2" x14ac:dyDescent="0.2">
      <c r="B4" s="6"/>
    </row>
    <row r="5" spans="2:2" x14ac:dyDescent="0.2">
      <c r="B5" s="7" t="s">
        <v>1</v>
      </c>
    </row>
    <row r="6" spans="2:2" ht="45" customHeight="1" x14ac:dyDescent="0.2">
      <c r="B6" s="6" t="s">
        <v>2</v>
      </c>
    </row>
    <row r="7" spans="2:2" x14ac:dyDescent="0.2">
      <c r="B7" s="6"/>
    </row>
    <row r="8" spans="2:2" x14ac:dyDescent="0.2">
      <c r="B8" s="7" t="s">
        <v>3</v>
      </c>
    </row>
    <row r="9" spans="2:2" ht="15" customHeight="1" x14ac:dyDescent="0.2">
      <c r="B9" s="6" t="s">
        <v>4</v>
      </c>
    </row>
    <row r="10" spans="2:2" ht="30" customHeight="1" x14ac:dyDescent="0.2">
      <c r="B10" s="6" t="s">
        <v>5</v>
      </c>
    </row>
    <row r="11" spans="2:2" ht="45" customHeight="1" x14ac:dyDescent="0.2">
      <c r="B11" s="6" t="s">
        <v>6</v>
      </c>
    </row>
    <row r="12" spans="2:2" ht="30" customHeight="1" x14ac:dyDescent="0.2">
      <c r="B12" s="6" t="s">
        <v>7</v>
      </c>
    </row>
    <row r="13" spans="2:2" ht="30" customHeight="1" x14ac:dyDescent="0.2">
      <c r="B13" s="6" t="s">
        <v>8</v>
      </c>
    </row>
    <row r="14" spans="2:2" ht="30" customHeight="1" x14ac:dyDescent="0.2">
      <c r="B14" s="6" t="s">
        <v>9</v>
      </c>
    </row>
    <row r="15" spans="2:2" x14ac:dyDescent="0.2">
      <c r="B15" s="6"/>
    </row>
    <row r="16" spans="2:2" x14ac:dyDescent="0.2">
      <c r="B16" s="7" t="s">
        <v>10</v>
      </c>
    </row>
    <row r="17" spans="2:2" ht="30" customHeight="1" x14ac:dyDescent="0.2">
      <c r="B17" s="6" t="s">
        <v>11</v>
      </c>
    </row>
    <row r="18" spans="2:2" ht="30" customHeight="1" x14ac:dyDescent="0.2">
      <c r="B18" s="6" t="s">
        <v>12</v>
      </c>
    </row>
    <row r="19" spans="2:2" ht="30" customHeight="1" x14ac:dyDescent="0.2">
      <c r="B19" s="6" t="s">
        <v>13</v>
      </c>
    </row>
    <row r="20" spans="2:2" ht="30" customHeight="1" x14ac:dyDescent="0.2">
      <c r="B20" s="6" t="s">
        <v>14</v>
      </c>
    </row>
    <row r="21" spans="2:2" x14ac:dyDescent="0.2">
      <c r="B21" s="6"/>
    </row>
    <row r="22" spans="2:2" x14ac:dyDescent="0.2">
      <c r="B22" s="7" t="s">
        <v>15</v>
      </c>
    </row>
    <row r="23" spans="2:2" ht="45" customHeight="1" x14ac:dyDescent="0.2">
      <c r="B23" s="6" t="s">
        <v>16</v>
      </c>
    </row>
    <row r="24" spans="2:2" ht="15" customHeight="1" x14ac:dyDescent="0.2">
      <c r="B24" s="6" t="s">
        <v>17</v>
      </c>
    </row>
    <row r="25" spans="2:2" x14ac:dyDescent="0.2">
      <c r="B25" s="6"/>
    </row>
    <row r="26" spans="2:2" x14ac:dyDescent="0.2">
      <c r="B26" s="7" t="s">
        <v>18</v>
      </c>
    </row>
    <row r="27" spans="2:2" ht="30" customHeight="1" x14ac:dyDescent="0.2">
      <c r="B27" s="6" t="s">
        <v>19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3"/>
  <sheetViews>
    <sheetView showGridLines="0" tabSelected="1" topLeftCell="A3" zoomScaleNormal="100" workbookViewId="0"/>
  </sheetViews>
  <sheetFormatPr baseColWidth="10" defaultColWidth="8.6640625" defaultRowHeight="15" x14ac:dyDescent="0.2"/>
  <cols>
    <col min="1" max="1" width="3" customWidth="1"/>
    <col min="2" max="2" width="5" customWidth="1"/>
    <col min="3" max="3" width="70" customWidth="1"/>
    <col min="4" max="4" width="26" customWidth="1"/>
    <col min="5" max="5" width="50" customWidth="1"/>
  </cols>
  <sheetData>
    <row r="2" spans="2:5" ht="18" x14ac:dyDescent="0.2">
      <c r="B2" s="8" t="s">
        <v>0</v>
      </c>
    </row>
    <row r="3" spans="2:5" x14ac:dyDescent="0.2">
      <c r="B3" s="9" t="s">
        <v>20</v>
      </c>
    </row>
    <row r="5" spans="2:5" x14ac:dyDescent="0.2">
      <c r="C5" s="10" t="s">
        <v>21</v>
      </c>
      <c r="D5" s="3"/>
      <c r="E5" s="3"/>
    </row>
    <row r="6" spans="2:5" x14ac:dyDescent="0.2">
      <c r="C6" s="10" t="s">
        <v>22</v>
      </c>
      <c r="D6" s="3"/>
      <c r="E6" s="3"/>
    </row>
    <row r="8" spans="2:5" x14ac:dyDescent="0.2">
      <c r="B8" s="11" t="s">
        <v>23</v>
      </c>
      <c r="C8" s="11" t="s">
        <v>24</v>
      </c>
      <c r="D8" s="11" t="s">
        <v>25</v>
      </c>
      <c r="E8" s="11" t="s">
        <v>26</v>
      </c>
    </row>
    <row r="9" spans="2:5" ht="33.75" customHeight="1" x14ac:dyDescent="0.2">
      <c r="B9" s="12">
        <v>1</v>
      </c>
      <c r="C9" s="12" t="s">
        <v>27</v>
      </c>
      <c r="D9" s="13"/>
      <c r="E9" s="12" t="s">
        <v>28</v>
      </c>
    </row>
    <row r="10" spans="2:5" ht="33.75" customHeight="1" x14ac:dyDescent="0.2">
      <c r="B10" s="12">
        <v>2</v>
      </c>
      <c r="C10" s="12" t="s">
        <v>29</v>
      </c>
      <c r="D10" s="13"/>
      <c r="E10" s="12" t="s">
        <v>30</v>
      </c>
    </row>
    <row r="11" spans="2:5" ht="33.75" customHeight="1" x14ac:dyDescent="0.2">
      <c r="B11" s="12">
        <v>3</v>
      </c>
      <c r="C11" s="12" t="s">
        <v>31</v>
      </c>
      <c r="D11" s="13"/>
      <c r="E11" s="12" t="s">
        <v>32</v>
      </c>
    </row>
    <row r="12" spans="2:5" ht="33.75" customHeight="1" x14ac:dyDescent="0.2">
      <c r="B12" s="12">
        <v>4</v>
      </c>
      <c r="C12" s="12" t="s">
        <v>33</v>
      </c>
      <c r="D12" s="14"/>
      <c r="E12" s="12" t="s">
        <v>34</v>
      </c>
    </row>
    <row r="13" spans="2:5" ht="33.75" customHeight="1" x14ac:dyDescent="0.2">
      <c r="B13" s="12">
        <v>5</v>
      </c>
      <c r="C13" s="12" t="s">
        <v>35</v>
      </c>
      <c r="D13" s="14"/>
      <c r="E13" s="12" t="s">
        <v>36</v>
      </c>
    </row>
    <row r="14" spans="2:5" ht="33.75" customHeight="1" x14ac:dyDescent="0.2">
      <c r="B14" s="12">
        <v>6</v>
      </c>
      <c r="C14" s="12" t="s">
        <v>37</v>
      </c>
      <c r="D14" s="14"/>
      <c r="E14" s="12" t="s">
        <v>36</v>
      </c>
    </row>
    <row r="15" spans="2:5" ht="33.75" customHeight="1" x14ac:dyDescent="0.2">
      <c r="B15" s="12">
        <v>7</v>
      </c>
      <c r="C15" s="12" t="s">
        <v>38</v>
      </c>
      <c r="D15" s="13"/>
      <c r="E15" s="12" t="s">
        <v>39</v>
      </c>
    </row>
    <row r="16" spans="2:5" ht="33.75" customHeight="1" x14ac:dyDescent="0.2">
      <c r="B16" s="12">
        <v>8</v>
      </c>
      <c r="C16" s="12" t="s">
        <v>40</v>
      </c>
      <c r="D16" s="13"/>
      <c r="E16" s="12" t="s">
        <v>41</v>
      </c>
    </row>
    <row r="17" spans="2:5" ht="33.75" customHeight="1" x14ac:dyDescent="0.2">
      <c r="B17" s="12">
        <v>9</v>
      </c>
      <c r="C17" s="12" t="s">
        <v>42</v>
      </c>
      <c r="D17" s="13"/>
      <c r="E17" s="12" t="s">
        <v>43</v>
      </c>
    </row>
    <row r="18" spans="2:5" ht="33.75" customHeight="1" x14ac:dyDescent="0.2">
      <c r="B18" s="12">
        <v>10</v>
      </c>
      <c r="C18" s="12" t="s">
        <v>44</v>
      </c>
      <c r="D18" s="13"/>
      <c r="E18" s="12" t="s">
        <v>45</v>
      </c>
    </row>
    <row r="21" spans="2:5" ht="16" x14ac:dyDescent="0.2">
      <c r="C21" s="15" t="s">
        <v>46</v>
      </c>
    </row>
    <row r="22" spans="2:5" ht="19.5" customHeight="1" x14ac:dyDescent="0.2">
      <c r="C22" s="16" t="s">
        <v>47</v>
      </c>
      <c r="D22" s="2" t="str">
        <f>IF(COUNTBLANK(D9:D18)=0,"vollständig","Bitte alle zehn Fragen beantworten")</f>
        <v>Bitte alle zehn Fragen beantworten</v>
      </c>
      <c r="E22" s="2"/>
    </row>
    <row r="23" spans="2:5" ht="19.5" customHeight="1" x14ac:dyDescent="0.2">
      <c r="C23" s="16" t="s">
        <v>48</v>
      </c>
      <c r="D23" s="2" t="str">
        <f>IF(OR(D12="",D13="",D14=""),"",IF(OR(D12&gt;=50,AND(D13&gt;10,D14&gt;10)),"Ja","Nein"))</f>
        <v/>
      </c>
      <c r="E23" s="2"/>
    </row>
    <row r="24" spans="2:5" ht="19.5" customHeight="1" x14ac:dyDescent="0.2">
      <c r="C24" s="16" t="s">
        <v>49</v>
      </c>
      <c r="D24" s="2" t="str">
        <f>IF(OR(D12="",D13="",D14=""),"",IF(OR(D12&gt;=250,AND(D13&gt;50,D14&gt;43)),"Ja","Nein"))</f>
        <v/>
      </c>
      <c r="E24" s="2"/>
    </row>
    <row r="25" spans="2:5" ht="19.5" customHeight="1" x14ac:dyDescent="0.2">
      <c r="C25" s="16" t="s">
        <v>50</v>
      </c>
      <c r="D25" s="1" t="str">
        <f>IF(D22&lt;&gt;"vollständig","offen",IF(D16="Ja","Finanzunternehmen, DORA vorrangig, BSIG-Einordnung: ","")&amp;IF(D10="Ja","Besonders wichtige Einrichtung",IF(D9="unklar","Sektorzuordnung klären",IF(D9="keiner der Sektoren",IF(D11="Ja","Sonderfall prüfen","Nicht unmittelbar betroffen"),IF(D15="Ja","Voraussichtlich nicht betroffen (vernachlässigbare Tätigkeit)",IF(AND(D9="Anlage 1",D24="Ja"),"Besonders wichtige Einrichtung",IF(D23="Ja","Wichtige Einrichtung",IF(D11="Ja","Sonderfall prüfen","Nicht unmittelbar betroffen"))))))))</f>
        <v>offen</v>
      </c>
      <c r="E25" s="1"/>
    </row>
    <row r="26" spans="2:5" ht="43.5" customHeight="1" x14ac:dyDescent="0.2">
      <c r="C26" s="16" t="s">
        <v>51</v>
      </c>
      <c r="D26" s="2" t="str">
        <f>IF(D22&lt;&gt;"vollständig","",IF(D10="Ja","Betreiber einer kritischen Anlage, größenunabhängig nach § 28 Abs. 1 BSIG.",IF(D9="unklar","Die Sektorzuordnung ist offen und muss vor einer Einordnung geklärt werden.",IF(D9="keiner der Sektoren","Keine Tätigkeit in einem Sektor der Anlagen 1 oder 2.",IF(D15="Ja","Tätigkeit in "&amp;D9&amp;", nach eigener Einschätzung jedoch vernachlässigbar nach § 28 Abs. 3 BSIG. Begründung schriftlich festhalten.","Tätigkeit in "&amp;D9&amp;", "&amp;FIXED(D12,0)&amp;" Jahresarbeitseinheiten, Umsatz "&amp;FIXED(D13,1)&amp;" Mio. Euro, Bilanzsumme "&amp;FIXED(D14,1)&amp;" Mio. Euro. "&amp;IF(D23="Ja","Schwelle für wichtige Einrichtungen erreicht","Schwelle für wichtige Einrichtungen nicht erreicht")&amp;IF(D9="Anlage 1",IF(D24="Ja",", Schwelle für besonders wichtige Einrichtungen erreicht.",", Schwelle für besonders wichtige Einrichtungen nicht erreicht."),", Sektor der Anlage 2, daher höchstens wichtige Einrichtung."))))))</f>
        <v/>
      </c>
      <c r="E26" s="2"/>
    </row>
    <row r="27" spans="2:5" ht="19.5" customHeight="1" x14ac:dyDescent="0.2">
      <c r="C27" s="16" t="s">
        <v>52</v>
      </c>
      <c r="D27" s="2" t="str">
        <f>IF(D16="Ja","DORA ist vorrangig. Risikomanagement und Meldungen richten sich nach DORA, BSIG nur ergänzend prüfen.","")</f>
        <v/>
      </c>
      <c r="E27" s="2"/>
    </row>
    <row r="28" spans="2:5" ht="19.5" customHeight="1" x14ac:dyDescent="0.2">
      <c r="C28" s="16" t="s">
        <v>53</v>
      </c>
      <c r="D28" s="2" t="str">
        <f>IF(D17="Ja","Für Landes- und Kommunalverwaltungen gilt das jeweilige Landesrecht. Einordnung dort prüfen.","")</f>
        <v/>
      </c>
      <c r="E28" s="2"/>
    </row>
    <row r="29" spans="2:5" ht="19.5" customHeight="1" x14ac:dyDescent="0.2">
      <c r="C29" s="16" t="s">
        <v>54</v>
      </c>
      <c r="D29" s="2" t="str">
        <f>IF(D11="Ja","Sonderfall nach § 28 Abs. 1 Nr. 2 und 3 bzw. Abs. 2 BSIG. Eigene Schwellen gesondert prüfen.","")</f>
        <v/>
      </c>
      <c r="E29" s="2"/>
    </row>
    <row r="30" spans="2:5" ht="43.5" customHeight="1" x14ac:dyDescent="0.2">
      <c r="C30" s="16" t="s">
        <v>55</v>
      </c>
      <c r="D30" s="2" t="str">
        <f>IF(D18="Ja","Ja. Regulierte Kunden geben Anforderungen zur Lieferkettensicherheit nach § 30 BSIG vertraglich weiter. Nachweise zu MFA, Datensicherung, Zugängen und Meldeweg vorbereiten.",IF(D18="Nein","Nach Angaben nicht erkennbar.",""))</f>
        <v/>
      </c>
      <c r="E30" s="2"/>
    </row>
    <row r="31" spans="2:5" ht="43.5" customHeight="1" x14ac:dyDescent="0.2">
      <c r="C31" s="16" t="s">
        <v>56</v>
      </c>
      <c r="D31" s="2" t="str">
        <f>IF(AND(D16="Ja",D22="vollständig"),"Pflichten zu IKT-Risikomanagement und Meldungen nach DORA umsetzen. Ob einzelne BSIG-Pflichten wie die Registrierung zusätzlich greifen, gesondert prüfen.",IF(ISNUMBER(SEARCH("Einrichtung",D25)),"Registrierung beim BSI nach § 33 BSIG, Risikomanagementmaßnahmen nach § 30, Meldewege nach § 32, Billigung, Überwachung und Schulung der Geschäftsleitung nach § 38.",IF(D25="offen","",IF(OR(ISNUMBER(SEARCH("klären",D25)),ISNUMBER(SEARCH("prüfen",D25))),"Einordnung klären, ggf. rechtliche Prüfung einholen, Ergebnis dokumentieren.","Ergebnis dokumentieren, von der Geschäftsführung zur Kenntnis nehmen lassen, jährlich überprüfen."))))</f>
        <v/>
      </c>
      <c r="E31" s="2"/>
    </row>
    <row r="33" spans="3:3" x14ac:dyDescent="0.2">
      <c r="C33" s="17" t="s">
        <v>57</v>
      </c>
    </row>
  </sheetData>
  <sheetProtection sheet="1"/>
  <mergeCells count="12">
    <mergeCell ref="D30:E30"/>
    <mergeCell ref="D31:E31"/>
    <mergeCell ref="D25:E25"/>
    <mergeCell ref="D26:E26"/>
    <mergeCell ref="D27:E27"/>
    <mergeCell ref="D28:E28"/>
    <mergeCell ref="D29:E29"/>
    <mergeCell ref="D5:E5"/>
    <mergeCell ref="D6:E6"/>
    <mergeCell ref="D22:E22"/>
    <mergeCell ref="D23:E23"/>
    <mergeCell ref="D24:E24"/>
  </mergeCells>
  <conditionalFormatting sqref="D25">
    <cfRule type="expression" dxfId="5" priority="2">
      <formula>ISNUMBER(SEARCH("Besonders wichtige",D25))</formula>
    </cfRule>
    <cfRule type="expression" dxfId="4" priority="3">
      <formula>ISNUMBER(SEARCH("Wichtige",D25))</formula>
    </cfRule>
    <cfRule type="expression" dxfId="3" priority="4">
      <formula>ISNUMBER(SEARCH("Nicht unmittelbar",D25))</formula>
    </cfRule>
    <cfRule type="expression" dxfId="2" priority="5">
      <formula>ISNUMBER(SEARCH("Voraussichtlich nicht",D25))</formula>
    </cfRule>
    <cfRule type="expression" dxfId="1" priority="6">
      <formula>ISNUMBER(SEARCH("klären",D25))</formula>
    </cfRule>
    <cfRule type="expression" dxfId="0" priority="7">
      <formula>ISNUMBER(SEARCH("prüfen",D25))</formula>
    </cfRule>
  </conditionalFormatting>
  <dataValidations count="3">
    <dataValidation type="list" allowBlank="1" sqref="D9" xr:uid="{00000000-0002-0000-0100-000000000000}">
      <formula1>"Anlage 1,Anlage 2,keiner der Sektoren,unklar"</formula1>
      <formula2>0</formula2>
    </dataValidation>
    <dataValidation type="list" allowBlank="1" sqref="D15:D18 D10:D11" xr:uid="{00000000-0002-0000-0100-000001000000}">
      <formula1>"Ja,Nein"</formula1>
      <formula2>0</formula2>
    </dataValidation>
    <dataValidation type="decimal" operator="greaterThanOrEqual" allowBlank="1" error="Bitte eine Zahl eingeben." sqref="D12:D14" xr:uid="{00000000-0002-0000-0100-000003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C20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30" customWidth="1"/>
    <col min="3" max="3" width="70" customWidth="1"/>
  </cols>
  <sheetData>
    <row r="2" spans="2:3" ht="18" x14ac:dyDescent="0.2">
      <c r="B2" s="8" t="s">
        <v>58</v>
      </c>
    </row>
    <row r="3" spans="2:3" x14ac:dyDescent="0.2">
      <c r="B3" s="9" t="s">
        <v>59</v>
      </c>
    </row>
    <row r="5" spans="2:3" ht="19.5" customHeight="1" x14ac:dyDescent="0.2">
      <c r="B5" s="18" t="s">
        <v>60</v>
      </c>
      <c r="C5" s="12" t="str">
        <f>IF(Check!D5="","",Check!D5)</f>
        <v/>
      </c>
    </row>
    <row r="6" spans="2:3" ht="19.5" customHeight="1" x14ac:dyDescent="0.2">
      <c r="B6" s="18" t="s">
        <v>22</v>
      </c>
      <c r="C6" s="12" t="str">
        <f>IF(Check!D6="","",Check!D6)</f>
        <v/>
      </c>
    </row>
    <row r="7" spans="2:3" ht="19.5" customHeight="1" x14ac:dyDescent="0.2">
      <c r="B7" s="18" t="s">
        <v>50</v>
      </c>
      <c r="C7" s="18" t="str">
        <f>Check!D25</f>
        <v>offen</v>
      </c>
    </row>
    <row r="8" spans="2:3" ht="48" customHeight="1" x14ac:dyDescent="0.2">
      <c r="B8" s="18" t="s">
        <v>51</v>
      </c>
      <c r="C8" s="12" t="str">
        <f>Check!D26</f>
        <v/>
      </c>
    </row>
    <row r="9" spans="2:3" ht="48" customHeight="1" x14ac:dyDescent="0.2">
      <c r="B9" s="18" t="s">
        <v>61</v>
      </c>
      <c r="C9" s="12" t="str">
        <f>TRIM(Check!D27&amp;" "&amp;Check!D28&amp;" "&amp;Check!D29)</f>
        <v/>
      </c>
    </row>
    <row r="10" spans="2:3" ht="48" customHeight="1" x14ac:dyDescent="0.2">
      <c r="B10" s="18" t="s">
        <v>55</v>
      </c>
      <c r="C10" s="12" t="str">
        <f>Check!D30</f>
        <v/>
      </c>
    </row>
    <row r="11" spans="2:3" ht="48" customHeight="1" x14ac:dyDescent="0.2">
      <c r="B11" s="18" t="s">
        <v>62</v>
      </c>
      <c r="C11" s="12" t="str">
        <f>Check!D31</f>
        <v/>
      </c>
    </row>
    <row r="12" spans="2:3" ht="19.5" customHeight="1" x14ac:dyDescent="0.2">
      <c r="B12" s="18" t="s">
        <v>63</v>
      </c>
      <c r="C12" s="12" t="s">
        <v>64</v>
      </c>
    </row>
    <row r="15" spans="2:3" x14ac:dyDescent="0.2">
      <c r="B15" s="10" t="s">
        <v>65</v>
      </c>
    </row>
    <row r="17" spans="2:3" x14ac:dyDescent="0.2">
      <c r="B17" s="19" t="s">
        <v>66</v>
      </c>
      <c r="C17" s="19" t="s">
        <v>67</v>
      </c>
    </row>
    <row r="20" spans="2:3" x14ac:dyDescent="0.2">
      <c r="B20" s="20" t="s">
        <v>68</v>
      </c>
    </row>
  </sheetData>
  <sheetProtection sheet="1"/>
  <pageMargins left="0.75" right="0.75" top="1" bottom="1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22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12" customWidth="1"/>
    <col min="3" max="3" width="90" customWidth="1"/>
  </cols>
  <sheetData>
    <row r="2" spans="2:3" ht="18" x14ac:dyDescent="0.2">
      <c r="B2" s="8" t="s">
        <v>69</v>
      </c>
    </row>
    <row r="3" spans="2:3" x14ac:dyDescent="0.2">
      <c r="B3" s="9" t="s">
        <v>70</v>
      </c>
    </row>
    <row r="5" spans="2:3" x14ac:dyDescent="0.2">
      <c r="B5" s="21" t="s">
        <v>71</v>
      </c>
      <c r="C5" s="21" t="s">
        <v>72</v>
      </c>
    </row>
    <row r="6" spans="2:3" x14ac:dyDescent="0.2">
      <c r="B6" s="22" t="s">
        <v>73</v>
      </c>
      <c r="C6" s="23" t="s">
        <v>74</v>
      </c>
    </row>
    <row r="7" spans="2:3" x14ac:dyDescent="0.2">
      <c r="B7" s="22" t="s">
        <v>73</v>
      </c>
      <c r="C7" s="23" t="s">
        <v>75</v>
      </c>
    </row>
    <row r="8" spans="2:3" x14ac:dyDescent="0.2">
      <c r="B8" s="22" t="s">
        <v>73</v>
      </c>
      <c r="C8" s="23" t="s">
        <v>76</v>
      </c>
    </row>
    <row r="9" spans="2:3" x14ac:dyDescent="0.2">
      <c r="B9" s="22" t="s">
        <v>73</v>
      </c>
      <c r="C9" s="23" t="s">
        <v>77</v>
      </c>
    </row>
    <row r="10" spans="2:3" x14ac:dyDescent="0.2">
      <c r="B10" s="22" t="s">
        <v>73</v>
      </c>
      <c r="C10" s="23" t="s">
        <v>78</v>
      </c>
    </row>
    <row r="11" spans="2:3" x14ac:dyDescent="0.2">
      <c r="B11" s="22" t="s">
        <v>73</v>
      </c>
      <c r="C11" s="23" t="s">
        <v>79</v>
      </c>
    </row>
    <row r="12" spans="2:3" x14ac:dyDescent="0.2">
      <c r="B12" s="22" t="s">
        <v>73</v>
      </c>
      <c r="C12" s="23" t="s">
        <v>80</v>
      </c>
    </row>
    <row r="13" spans="2:3" x14ac:dyDescent="0.2">
      <c r="B13" s="22" t="s">
        <v>73</v>
      </c>
      <c r="C13" s="23" t="s">
        <v>81</v>
      </c>
    </row>
    <row r="14" spans="2:3" x14ac:dyDescent="0.2">
      <c r="B14" s="24" t="s">
        <v>82</v>
      </c>
      <c r="C14" s="25" t="s">
        <v>83</v>
      </c>
    </row>
    <row r="15" spans="2:3" x14ac:dyDescent="0.2">
      <c r="B15" s="24" t="s">
        <v>82</v>
      </c>
      <c r="C15" s="25" t="s">
        <v>84</v>
      </c>
    </row>
    <row r="16" spans="2:3" x14ac:dyDescent="0.2">
      <c r="B16" s="24" t="s">
        <v>82</v>
      </c>
      <c r="C16" s="25" t="s">
        <v>85</v>
      </c>
    </row>
    <row r="17" spans="2:3" x14ac:dyDescent="0.2">
      <c r="B17" s="24" t="s">
        <v>82</v>
      </c>
      <c r="C17" s="25" t="s">
        <v>86</v>
      </c>
    </row>
    <row r="18" spans="2:3" ht="28" x14ac:dyDescent="0.2">
      <c r="B18" s="24" t="s">
        <v>82</v>
      </c>
      <c r="C18" s="25" t="s">
        <v>87</v>
      </c>
    </row>
    <row r="19" spans="2:3" x14ac:dyDescent="0.2">
      <c r="B19" s="24" t="s">
        <v>82</v>
      </c>
      <c r="C19" s="25" t="s">
        <v>88</v>
      </c>
    </row>
    <row r="20" spans="2:3" x14ac:dyDescent="0.2">
      <c r="B20" s="24" t="s">
        <v>82</v>
      </c>
      <c r="C20" s="25" t="s">
        <v>89</v>
      </c>
    </row>
    <row r="22" spans="2:3" ht="42" customHeight="1" x14ac:dyDescent="0.2">
      <c r="B22" s="26" t="s">
        <v>90</v>
      </c>
      <c r="C22" s="6" t="s">
        <v>91</v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Anleitung</vt:lpstr>
      <vt:lpstr>Check</vt:lpstr>
      <vt:lpstr>Vorlage GF</vt:lpstr>
      <vt:lpstr>Sektoren</vt:lpstr>
      <vt:lpstr>'Vorlage GF'!Druckbereich</vt:lpstr>
    </vt:vector>
  </TitlesOfParts>
  <Manager/>
  <Company>GRC Consulting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Hessel</dc:creator>
  <cp:keywords/>
  <dc:description/>
  <cp:lastModifiedBy>Hessel, Andreas (ASB LV Rheinland-Pfalz e.V.)</cp:lastModifiedBy>
  <cp:revision>0</cp:revision>
  <dcterms:created xsi:type="dcterms:W3CDTF">2026-09-20T15:19:40Z</dcterms:created>
  <dcterms:modified xsi:type="dcterms:W3CDTF">2026-09-20T15:40:32Z</dcterms:modified>
  <cp:category/>
  <dc:language>en-US</dc:language>
</cp:coreProperties>
</file>